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codeName="ThisWorkbook"/>
  <mc:AlternateContent xmlns:mc="http://schemas.openxmlformats.org/markup-compatibility/2006">
    <mc:Choice Requires="x15">
      <x15ac:absPath xmlns:x15ac="http://schemas.microsoft.com/office/spreadsheetml/2010/11/ac" url="U:\FAG\UTDA\ATARLD\EXCELTAB\"/>
    </mc:Choice>
  </mc:AlternateContent>
  <bookViews>
    <workbookView xWindow="330" yWindow="450" windowWidth="13830" windowHeight="5115"/>
  </bookViews>
  <sheets>
    <sheet name="9750-1" sheetId="2" r:id="rId1"/>
  </sheets>
  <calcPr calcId="171027"/>
</workbook>
</file>

<file path=xl/calcChain.xml><?xml version="1.0" encoding="utf-8"?>
<calcChain xmlns="http://schemas.openxmlformats.org/spreadsheetml/2006/main">
  <c r="Y10" i="2" l="1"/>
  <c r="Y13" i="2"/>
  <c r="Y14" i="2"/>
  <c r="AD34" i="2"/>
  <c r="AD36" i="2"/>
  <c r="AA34" i="2"/>
  <c r="AA36" i="2"/>
  <c r="Z36" i="2"/>
  <c r="AD32" i="2"/>
  <c r="AC32" i="2"/>
  <c r="AB32" i="2"/>
  <c r="AA32" i="2"/>
  <c r="Z32" i="2"/>
  <c r="AD6" i="2"/>
  <c r="AD7" i="2"/>
  <c r="AD8" i="2"/>
  <c r="AD13" i="2"/>
  <c r="AD14" i="2"/>
  <c r="AD16" i="2"/>
  <c r="AD17" i="2"/>
  <c r="AD18" i="2"/>
  <c r="AD22" i="2"/>
  <c r="AD5" i="2"/>
  <c r="AA6" i="2"/>
  <c r="AA7" i="2"/>
  <c r="AA8" i="2"/>
  <c r="AA10" i="2"/>
  <c r="AA13" i="2"/>
  <c r="AA14" i="2"/>
  <c r="AA16" i="2"/>
  <c r="AA17" i="2"/>
  <c r="AA18" i="2"/>
  <c r="AA5" i="2"/>
  <c r="Z6" i="2"/>
  <c r="Z7" i="2"/>
  <c r="Z8" i="2"/>
  <c r="Z10" i="2"/>
  <c r="Z13" i="2"/>
  <c r="Z14" i="2"/>
  <c r="Z16" i="2"/>
  <c r="Z17" i="2"/>
  <c r="Z18" i="2"/>
  <c r="Z5" i="2"/>
  <c r="Y6" i="2"/>
  <c r="Y7" i="2"/>
  <c r="Y8" i="2"/>
  <c r="Y5" i="2"/>
  <c r="X24" i="2"/>
  <c r="X26" i="2"/>
  <c r="X38" i="2" l="1"/>
  <c r="X40" i="2"/>
  <c r="AD40" i="2" l="1"/>
  <c r="I40" i="2"/>
  <c r="Z40" i="2" s="1"/>
  <c r="J40" i="2"/>
  <c r="K40" i="2"/>
  <c r="L40" i="2"/>
  <c r="M40" i="2"/>
  <c r="N40" i="2"/>
  <c r="O40" i="2"/>
  <c r="AB36" i="2"/>
  <c r="AC36" i="2"/>
  <c r="Q40" i="2"/>
  <c r="R40" i="2"/>
  <c r="S40" i="2"/>
  <c r="T40" i="2"/>
  <c r="U40" i="2"/>
  <c r="AB40" i="2" s="1"/>
  <c r="V40" i="2"/>
  <c r="W40" i="2"/>
  <c r="P40" i="2"/>
  <c r="AA40" i="2" s="1"/>
  <c r="Q38" i="2"/>
  <c r="R38" i="2"/>
  <c r="S38" i="2"/>
  <c r="T38" i="2"/>
  <c r="U38" i="2"/>
  <c r="V38" i="2"/>
  <c r="AB38" i="2" s="1"/>
  <c r="W38" i="2"/>
  <c r="AD38" i="2" s="1"/>
  <c r="P38" i="2"/>
  <c r="AA38" i="2" s="1"/>
  <c r="C26" i="2"/>
  <c r="D26" i="2"/>
  <c r="E26" i="2"/>
  <c r="F26" i="2"/>
  <c r="G26" i="2"/>
  <c r="H26" i="2"/>
  <c r="I26" i="2"/>
  <c r="Z26" i="2" s="1"/>
  <c r="J26" i="2"/>
  <c r="K26" i="2"/>
  <c r="L26" i="2"/>
  <c r="M26" i="2"/>
  <c r="N26" i="2"/>
  <c r="O26" i="2"/>
  <c r="P26" i="2"/>
  <c r="AA26" i="2" s="1"/>
  <c r="Q26" i="2"/>
  <c r="R26" i="2"/>
  <c r="S26" i="2"/>
  <c r="T26" i="2"/>
  <c r="U26" i="2"/>
  <c r="V26" i="2"/>
  <c r="W26" i="2"/>
  <c r="AD26" i="2" s="1"/>
  <c r="B26" i="2"/>
  <c r="Y26" i="2" s="1"/>
  <c r="W24" i="2"/>
  <c r="AD24" i="2" s="1"/>
  <c r="AB34" i="2"/>
  <c r="AC34" i="2"/>
  <c r="AB6" i="2"/>
  <c r="AC6" i="2"/>
  <c r="AB7" i="2"/>
  <c r="AC7" i="2"/>
  <c r="AB8" i="2"/>
  <c r="AC8" i="2"/>
  <c r="AB10" i="2"/>
  <c r="AB13" i="2"/>
  <c r="AC13" i="2"/>
  <c r="AB14" i="2"/>
  <c r="AC14" i="2"/>
  <c r="AB15" i="2"/>
  <c r="AC15" i="2"/>
  <c r="AB16" i="2"/>
  <c r="AC16" i="2"/>
  <c r="AB17" i="2"/>
  <c r="AC17" i="2"/>
  <c r="AB18" i="2"/>
  <c r="AC18" i="2"/>
  <c r="AC5" i="2"/>
  <c r="W10" i="2"/>
  <c r="AD10" i="2" s="1"/>
  <c r="V24" i="2"/>
  <c r="AC24" i="2" s="1"/>
  <c r="B24" i="2"/>
  <c r="Y24" i="2" s="1"/>
  <c r="J24" i="2"/>
  <c r="P24" i="2"/>
  <c r="AA24" i="2" s="1"/>
  <c r="U24" i="2"/>
  <c r="C24" i="2"/>
  <c r="D24" i="2"/>
  <c r="E24" i="2"/>
  <c r="F24" i="2"/>
  <c r="G24" i="2"/>
  <c r="H24" i="2"/>
  <c r="I24" i="2"/>
  <c r="Z24" i="2" s="1"/>
  <c r="K24" i="2"/>
  <c r="L24" i="2"/>
  <c r="M24" i="2"/>
  <c r="N24" i="2"/>
  <c r="O24" i="2"/>
  <c r="Q24" i="2"/>
  <c r="R24" i="2"/>
  <c r="S24" i="2"/>
  <c r="T24" i="2"/>
  <c r="V22" i="2"/>
  <c r="AC22" i="2" s="1"/>
  <c r="U22" i="2"/>
  <c r="AB5" i="2"/>
  <c r="B22" i="2"/>
  <c r="Y22" i="2" s="1"/>
  <c r="J22" i="2"/>
  <c r="P22" i="2"/>
  <c r="AA22" i="2" s="1"/>
  <c r="C22" i="2"/>
  <c r="D22" i="2"/>
  <c r="E22" i="2"/>
  <c r="F22" i="2"/>
  <c r="G22" i="2"/>
  <c r="H22" i="2"/>
  <c r="I22" i="2"/>
  <c r="Z22" i="2" s="1"/>
  <c r="K22" i="2"/>
  <c r="L22" i="2"/>
  <c r="M22" i="2"/>
  <c r="N22" i="2"/>
  <c r="O22" i="2"/>
  <c r="Q22" i="2"/>
  <c r="R22" i="2"/>
  <c r="S22" i="2"/>
  <c r="T22" i="2"/>
  <c r="AC26" i="2" l="1"/>
  <c r="AB22" i="2"/>
  <c r="AB24" i="2"/>
  <c r="AC38" i="2"/>
  <c r="AC10" i="2"/>
  <c r="AB26" i="2"/>
  <c r="AC40" i="2"/>
</calcChain>
</file>

<file path=xl/sharedStrings.xml><?xml version="1.0" encoding="utf-8"?>
<sst xmlns="http://schemas.openxmlformats.org/spreadsheetml/2006/main" count="37" uniqueCount="32">
  <si>
    <t>Avtaleformer i alt</t>
  </si>
  <si>
    <t>Turnusleger</t>
  </si>
  <si>
    <t>Næringsdrivende fastleger</t>
  </si>
  <si>
    <t>Næringsdrivende leger utenfor fastlegeordningen</t>
  </si>
  <si>
    <t>% 13-14</t>
  </si>
  <si>
    <t>Diagnose, behandling og rehabilitering (1)</t>
  </si>
  <si>
    <t>Skole/helsestasjon (2)</t>
  </si>
  <si>
    <t>Miljørettet helsevern (3)</t>
  </si>
  <si>
    <t>Anna forebyggende arbeid (4)</t>
  </si>
  <si>
    <t>Institusjoner for eldre og funksjonshemmede (5)</t>
  </si>
  <si>
    <t>Administasjon (6)</t>
  </si>
  <si>
    <t>Annet virkeområde (7)</t>
  </si>
  <si>
    <t>Uoppgitt (8)</t>
  </si>
  <si>
    <t>Folketall per 31.12. hvert år</t>
  </si>
  <si>
    <t>% 14-15</t>
  </si>
  <si>
    <t>Sum 1- 8 (alle virkeområder)</t>
  </si>
  <si>
    <t>Sum 2- 8 (alt utenom 1)</t>
  </si>
  <si>
    <t>Sum 2- 8 unntatt 5 (alt utenom 1 og 5)</t>
  </si>
  <si>
    <t>Innbyggere på liste hos fastlege</t>
  </si>
  <si>
    <t>Prosent av innbyggerne på liste hos fastlege</t>
  </si>
  <si>
    <t>Antall innbyggere per fastlege</t>
  </si>
  <si>
    <t>HELFOs fastlegestatistikk per 31.12. hvert år</t>
  </si>
  <si>
    <t>(HELFO regner per fastlegeliste og har derfor</t>
  </si>
  <si>
    <t>enn fastleger)</t>
  </si>
  <si>
    <t>litt lavere tall, pga litt flere lister/praksiser</t>
  </si>
  <si>
    <t>% 94-16</t>
  </si>
  <si>
    <t>% 01-16</t>
  </si>
  <si>
    <t>% 15-16</t>
  </si>
  <si>
    <t>% 08-16</t>
  </si>
  <si>
    <t>Kommunalt ansatte leger (både fastleger og andre)</t>
  </si>
  <si>
    <t>Legeårsverk i kommunehelsetjenesten etter avtaleform 1994- 2016. Tabell bearbeidet fra SSBs statistikkbank, tabell 9750.</t>
  </si>
  <si>
    <t>Antall fastleger (både næringsdriv og kommunalt ansatte)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</si>
</sst>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3333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 applyNumberFormat="0" applyBorder="0" applyAlignment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</cellStyleXfs>
  <cellXfs count="24">
    <xf numFmtId="0" fontId="0" fillId="0" borderId="0" xfId="0" applyFill="1" applyProtection="1"/>
    <xf numFmtId="0" fontId="2" fillId="0" borderId="0" xfId="0" applyFont="1" applyFill="1" applyProtection="1"/>
    <xf numFmtId="0" fontId="3" fillId="0" borderId="0" xfId="0" applyFont="1" applyFill="1" applyProtection="1"/>
    <xf numFmtId="0" fontId="0" fillId="0" borderId="0" xfId="0" applyFill="1" applyProtection="1"/>
    <xf numFmtId="0" fontId="3" fillId="0" borderId="0" xfId="0" applyFont="1" applyFill="1" applyProtection="1"/>
    <xf numFmtId="164" fontId="0" fillId="0" borderId="0" xfId="0" applyNumberFormat="1" applyFill="1" applyProtection="1"/>
    <xf numFmtId="164" fontId="3" fillId="0" borderId="0" xfId="0" applyNumberFormat="1" applyFont="1" applyFill="1" applyProtection="1"/>
    <xf numFmtId="0" fontId="0" fillId="0" borderId="0" xfId="0" applyFill="1" applyProtection="1"/>
    <xf numFmtId="0" fontId="3" fillId="0" borderId="0" xfId="0" applyFont="1" applyFill="1" applyProtection="1"/>
    <xf numFmtId="0" fontId="0" fillId="0" borderId="0" xfId="0" applyFill="1" applyProtection="1"/>
    <xf numFmtId="1" fontId="0" fillId="0" borderId="0" xfId="0" applyNumberFormat="1" applyFill="1" applyProtection="1"/>
    <xf numFmtId="1" fontId="1" fillId="0" borderId="0" xfId="41" applyNumberFormat="1"/>
    <xf numFmtId="164" fontId="0" fillId="0" borderId="0" xfId="0" applyNumberFormat="1" applyFont="1" applyFill="1" applyProtection="1"/>
    <xf numFmtId="0" fontId="1" fillId="0" borderId="0" xfId="43"/>
    <xf numFmtId="0" fontId="0" fillId="0" borderId="0" xfId="0" applyFont="1" applyFill="1" applyProtection="1"/>
    <xf numFmtId="0" fontId="1" fillId="0" borderId="0" xfId="41"/>
    <xf numFmtId="0" fontId="1" fillId="0" borderId="0" xfId="41"/>
    <xf numFmtId="0" fontId="1" fillId="0" borderId="0" xfId="41"/>
    <xf numFmtId="1" fontId="20" fillId="0" borderId="0" xfId="0" applyNumberFormat="1" applyFont="1" applyFill="1" applyProtection="1"/>
    <xf numFmtId="0" fontId="1" fillId="0" borderId="0" xfId="41" applyFill="1"/>
    <xf numFmtId="164" fontId="1" fillId="0" borderId="0" xfId="41" applyNumberFormat="1"/>
    <xf numFmtId="0" fontId="0" fillId="0" borderId="0" xfId="0" applyFill="1" applyProtection="1"/>
    <xf numFmtId="0" fontId="3" fillId="0" borderId="0" xfId="0" applyFont="1" applyFill="1" applyProtection="1"/>
    <xf numFmtId="0" fontId="0" fillId="0" borderId="0" xfId="0" applyFill="1" applyProtection="1"/>
  </cellXfs>
  <cellStyles count="44">
    <cellStyle name="20 % - uthevingsfarge 1" xfId="18" builtinId="30" customBuiltin="1"/>
    <cellStyle name="20 % - uthevingsfarge 2" xfId="22" builtinId="34" customBuiltin="1"/>
    <cellStyle name="20 % - uthevingsfarge 3" xfId="26" builtinId="38" customBuiltin="1"/>
    <cellStyle name="20 % - uthevingsfarge 4" xfId="30" builtinId="42" customBuiltin="1"/>
    <cellStyle name="20 % - uthevingsfarge 5" xfId="34" builtinId="46" customBuiltin="1"/>
    <cellStyle name="20 % - uthevingsfarge 6" xfId="38" builtinId="50" customBuiltin="1"/>
    <cellStyle name="40 % - uthevingsfarge 1" xfId="19" builtinId="31" customBuiltin="1"/>
    <cellStyle name="40 % - uthevingsfarge 2" xfId="23" builtinId="35" customBuiltin="1"/>
    <cellStyle name="40 % - uthevingsfarge 3" xfId="27" builtinId="39" customBuiltin="1"/>
    <cellStyle name="40 % - uthevingsfarge 4" xfId="31" builtinId="43" customBuiltin="1"/>
    <cellStyle name="40 % - uthevingsfarge 5" xfId="35" builtinId="47" customBuiltin="1"/>
    <cellStyle name="40 % - uthevingsfarge 6" xfId="39" builtinId="51" customBuiltin="1"/>
    <cellStyle name="60 % - uthevingsfarge 1" xfId="20" builtinId="32" customBuiltin="1"/>
    <cellStyle name="60 % - uthevingsfarge 2" xfId="24" builtinId="36" customBuiltin="1"/>
    <cellStyle name="60 % - uthevingsfarge 3" xfId="28" builtinId="40" customBuiltin="1"/>
    <cellStyle name="60 % - uthevingsfarge 4" xfId="32" builtinId="44" customBuiltin="1"/>
    <cellStyle name="60 % - uthevingsfarge 5" xfId="36" builtinId="48" customBuiltin="1"/>
    <cellStyle name="60 % - uthevingsfarge 6" xfId="40" builtinId="52" customBuiltin="1"/>
    <cellStyle name="Beregning" xfId="11" builtinId="22" customBuiltin="1"/>
    <cellStyle name="Dårlig" xfId="7" builtinId="27" customBuiltin="1"/>
    <cellStyle name="Forklarende tekst" xfId="15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 2" xfId="42"/>
    <cellStyle name="Normal" xfId="0" builtinId="0"/>
    <cellStyle name="Normal 2" xfId="41"/>
    <cellStyle name="Normal_9750-1" xfId="43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6" builtinId="25" customBuiltin="1"/>
    <cellStyle name="Utdata" xfId="10" builtinId="21" customBuiltin="1"/>
    <cellStyle name="Uthevingsfarge1" xfId="17" builtinId="29" customBuiltin="1"/>
    <cellStyle name="Uthevingsfarge2" xfId="21" builtinId="33" customBuiltin="1"/>
    <cellStyle name="Uthevingsfarge3" xfId="25" builtinId="37" customBuiltin="1"/>
    <cellStyle name="Uthevingsfarge4" xfId="29" builtinId="41" customBuiltin="1"/>
    <cellStyle name="Uthevingsfarge5" xfId="33" builtinId="45" customBuiltin="1"/>
    <cellStyle name="Uthevingsfarge6" xfId="37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abSelected="1" workbookViewId="0"/>
  </sheetViews>
  <sheetFormatPr baseColWidth="10" defaultColWidth="9.140625" defaultRowHeight="15" x14ac:dyDescent="0.25"/>
  <cols>
    <col min="1" max="1" width="46" customWidth="1"/>
    <col min="2" max="22" width="5.7109375" customWidth="1"/>
    <col min="23" max="23" width="7.85546875" customWidth="1"/>
    <col min="24" max="24" width="8.42578125" style="9" customWidth="1"/>
    <col min="25" max="27" width="8.7109375" customWidth="1"/>
    <col min="28" max="28" width="8.140625" customWidth="1"/>
    <col min="29" max="29" width="8.5703125" customWidth="1"/>
  </cols>
  <sheetData>
    <row r="1" spans="1:32" ht="18.75" x14ac:dyDescent="0.3">
      <c r="A1" s="1" t="s">
        <v>30</v>
      </c>
    </row>
    <row r="3" spans="1:32" x14ac:dyDescent="0.25">
      <c r="B3" s="2">
        <v>1994</v>
      </c>
      <c r="C3" s="2">
        <v>1995</v>
      </c>
      <c r="D3" s="2">
        <v>1996</v>
      </c>
      <c r="E3" s="2">
        <v>1997</v>
      </c>
      <c r="F3" s="2">
        <v>1998</v>
      </c>
      <c r="G3" s="2">
        <v>1999</v>
      </c>
      <c r="H3" s="2">
        <v>2000</v>
      </c>
      <c r="I3" s="2">
        <v>2001</v>
      </c>
      <c r="J3" s="2">
        <v>2002</v>
      </c>
      <c r="K3" s="2">
        <v>2003</v>
      </c>
      <c r="L3" s="2">
        <v>2004</v>
      </c>
      <c r="M3" s="2">
        <v>2005</v>
      </c>
      <c r="N3" s="2">
        <v>2006</v>
      </c>
      <c r="O3" s="2">
        <v>2007</v>
      </c>
      <c r="P3" s="2">
        <v>2008</v>
      </c>
      <c r="Q3" s="2">
        <v>2009</v>
      </c>
      <c r="R3" s="2">
        <v>2010</v>
      </c>
      <c r="S3" s="2">
        <v>2011</v>
      </c>
      <c r="T3" s="2">
        <v>2012</v>
      </c>
      <c r="U3" s="2">
        <v>2013</v>
      </c>
      <c r="V3" s="2">
        <v>2014</v>
      </c>
      <c r="W3" s="4">
        <v>2015</v>
      </c>
      <c r="X3" s="8">
        <v>2016</v>
      </c>
      <c r="Y3" s="4" t="s">
        <v>25</v>
      </c>
      <c r="Z3" s="4" t="s">
        <v>26</v>
      </c>
      <c r="AA3" s="4" t="s">
        <v>28</v>
      </c>
      <c r="AB3" s="4" t="s">
        <v>4</v>
      </c>
      <c r="AC3" s="8" t="s">
        <v>14</v>
      </c>
      <c r="AD3" s="22" t="s">
        <v>27</v>
      </c>
    </row>
    <row r="4" spans="1:32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32" x14ac:dyDescent="0.25">
      <c r="A5" s="2" t="s">
        <v>2</v>
      </c>
      <c r="B5">
        <v>1893.8</v>
      </c>
      <c r="C5">
        <v>1947.1</v>
      </c>
      <c r="D5">
        <v>2158.6</v>
      </c>
      <c r="E5">
        <v>2274.1999999999998</v>
      </c>
      <c r="F5">
        <v>2414.9</v>
      </c>
      <c r="G5">
        <v>2483.4</v>
      </c>
      <c r="H5">
        <v>2540</v>
      </c>
      <c r="I5">
        <v>3009.8</v>
      </c>
      <c r="J5">
        <v>3066.3</v>
      </c>
      <c r="K5">
        <v>3094.2</v>
      </c>
      <c r="L5">
        <v>3153.6</v>
      </c>
      <c r="M5">
        <v>3205.4</v>
      </c>
      <c r="N5">
        <v>3226.5</v>
      </c>
      <c r="O5">
        <v>3289.2</v>
      </c>
      <c r="P5">
        <v>3377.6</v>
      </c>
      <c r="Q5">
        <v>3421.8</v>
      </c>
      <c r="R5">
        <v>3467.7</v>
      </c>
      <c r="S5">
        <v>3519.7</v>
      </c>
      <c r="T5">
        <v>3604.7</v>
      </c>
      <c r="U5">
        <v>3713.7</v>
      </c>
      <c r="V5">
        <v>3773.5</v>
      </c>
      <c r="W5" s="11">
        <v>3833.4</v>
      </c>
      <c r="X5" s="21">
        <v>3884.1</v>
      </c>
      <c r="Y5" s="12">
        <f>($X5/B5-1)*100</f>
        <v>105.09557503432254</v>
      </c>
      <c r="Z5" s="12">
        <f>($X5/I5-1)*100</f>
        <v>29.048441756927357</v>
      </c>
      <c r="AA5" s="12">
        <f>($X5/P5-1)*100</f>
        <v>14.99585504500236</v>
      </c>
      <c r="AB5" s="6">
        <f>($V5/U5-1)*100</f>
        <v>1.6102539246573455</v>
      </c>
      <c r="AC5" s="6">
        <f>($W5/V5-1)*100</f>
        <v>1.5873857161786242</v>
      </c>
      <c r="AD5" s="12">
        <f>($X5/W5-1)*100</f>
        <v>1.3225856941618375</v>
      </c>
    </row>
    <row r="6" spans="1:32" x14ac:dyDescent="0.25">
      <c r="A6" s="2" t="s">
        <v>29</v>
      </c>
      <c r="B6">
        <v>1170</v>
      </c>
      <c r="C6">
        <v>1062.0999999999999</v>
      </c>
      <c r="D6">
        <v>935.9</v>
      </c>
      <c r="E6">
        <v>844.5</v>
      </c>
      <c r="F6">
        <v>758</v>
      </c>
      <c r="G6">
        <v>724.4</v>
      </c>
      <c r="H6">
        <v>732.4</v>
      </c>
      <c r="I6">
        <v>646.29999999999995</v>
      </c>
      <c r="J6">
        <v>619.29999999999995</v>
      </c>
      <c r="K6">
        <v>579.29999999999995</v>
      </c>
      <c r="L6">
        <v>557.1</v>
      </c>
      <c r="M6">
        <v>547.4</v>
      </c>
      <c r="N6">
        <v>565</v>
      </c>
      <c r="O6">
        <v>597.9</v>
      </c>
      <c r="P6">
        <v>624.5</v>
      </c>
      <c r="Q6">
        <v>661.1</v>
      </c>
      <c r="R6">
        <v>691.8</v>
      </c>
      <c r="S6">
        <v>756</v>
      </c>
      <c r="T6">
        <v>835.3</v>
      </c>
      <c r="U6">
        <v>920.2</v>
      </c>
      <c r="V6">
        <v>981.5</v>
      </c>
      <c r="W6" s="13">
        <v>1037.0999999999999</v>
      </c>
      <c r="X6" s="5">
        <v>1132</v>
      </c>
      <c r="Y6" s="12">
        <f t="shared" ref="Y6:Y26" si="0">($X6/B6-1)*100</f>
        <v>-3.2478632478632474</v>
      </c>
      <c r="Z6" s="12">
        <f t="shared" ref="Z6:Z26" si="1">($X6/I6-1)*100</f>
        <v>75.150858734333909</v>
      </c>
      <c r="AA6" s="12">
        <f t="shared" ref="AA6:AA26" si="2">($X6/P6-1)*100</f>
        <v>81.265012009607702</v>
      </c>
      <c r="AB6" s="12">
        <f t="shared" ref="AB6:AB26" si="3">($V6/U6-1)*100</f>
        <v>6.6615953053683841</v>
      </c>
      <c r="AC6" s="6">
        <f t="shared" ref="AC6:AC26" si="4">($W6/V6-1)*100</f>
        <v>5.6647987773815522</v>
      </c>
      <c r="AD6" s="12">
        <f t="shared" ref="AD6:AD26" si="5">($X6/W6-1)*100</f>
        <v>9.1505158615369897</v>
      </c>
    </row>
    <row r="7" spans="1:32" x14ac:dyDescent="0.25">
      <c r="A7" s="2" t="s">
        <v>1</v>
      </c>
      <c r="B7">
        <v>193.4</v>
      </c>
      <c r="C7">
        <v>206.7</v>
      </c>
      <c r="D7">
        <v>201.6</v>
      </c>
      <c r="E7">
        <v>201.2</v>
      </c>
      <c r="F7">
        <v>226</v>
      </c>
      <c r="G7">
        <v>231.4</v>
      </c>
      <c r="H7">
        <v>275.7</v>
      </c>
      <c r="I7">
        <v>341</v>
      </c>
      <c r="J7">
        <v>352.8</v>
      </c>
      <c r="K7">
        <v>353.4</v>
      </c>
      <c r="L7">
        <v>345.1</v>
      </c>
      <c r="M7">
        <v>370.9</v>
      </c>
      <c r="N7">
        <v>372.3</v>
      </c>
      <c r="O7">
        <v>387.9</v>
      </c>
      <c r="P7">
        <v>413.7</v>
      </c>
      <c r="Q7">
        <v>422.9</v>
      </c>
      <c r="R7">
        <v>446.4</v>
      </c>
      <c r="S7">
        <v>431.9</v>
      </c>
      <c r="T7">
        <v>448.4</v>
      </c>
      <c r="U7">
        <v>442.8</v>
      </c>
      <c r="V7">
        <v>448.6</v>
      </c>
      <c r="W7" s="15">
        <v>453.2</v>
      </c>
      <c r="X7" s="21">
        <v>448.4</v>
      </c>
      <c r="Y7" s="12">
        <f t="shared" si="0"/>
        <v>131.85108583247157</v>
      </c>
      <c r="Z7" s="12">
        <f t="shared" si="1"/>
        <v>31.495601173020525</v>
      </c>
      <c r="AA7" s="12">
        <f t="shared" si="2"/>
        <v>8.3877205704616884</v>
      </c>
      <c r="AB7" s="12">
        <f t="shared" si="3"/>
        <v>1.3098464317976566</v>
      </c>
      <c r="AC7" s="6">
        <f t="shared" si="4"/>
        <v>1.0254123941150217</v>
      </c>
      <c r="AD7" s="12">
        <f t="shared" si="5"/>
        <v>-1.0591350397175625</v>
      </c>
    </row>
    <row r="8" spans="1:32" x14ac:dyDescent="0.25">
      <c r="A8" s="2" t="s">
        <v>3</v>
      </c>
      <c r="B8">
        <v>199.6</v>
      </c>
      <c r="C8">
        <v>220.3</v>
      </c>
      <c r="D8">
        <v>222.3</v>
      </c>
      <c r="E8">
        <v>235.1</v>
      </c>
      <c r="F8">
        <v>289.60000000000002</v>
      </c>
      <c r="G8">
        <v>312.60000000000002</v>
      </c>
      <c r="H8">
        <v>261.2</v>
      </c>
      <c r="I8">
        <v>112.1</v>
      </c>
      <c r="J8">
        <v>112.6</v>
      </c>
      <c r="K8">
        <v>103.6</v>
      </c>
      <c r="L8">
        <v>94</v>
      </c>
      <c r="M8">
        <v>95.3</v>
      </c>
      <c r="N8">
        <v>117.4</v>
      </c>
      <c r="O8">
        <v>121.1</v>
      </c>
      <c r="P8">
        <v>117.1</v>
      </c>
      <c r="Q8">
        <v>131.19999999999999</v>
      </c>
      <c r="R8">
        <v>139.80000000000001</v>
      </c>
      <c r="S8">
        <v>129.19999999999999</v>
      </c>
      <c r="T8">
        <v>131.80000000000001</v>
      </c>
      <c r="U8">
        <v>120.2</v>
      </c>
      <c r="V8">
        <v>121.7</v>
      </c>
      <c r="W8" s="16">
        <v>132.9</v>
      </c>
      <c r="X8" s="21">
        <v>120.7</v>
      </c>
      <c r="Y8" s="12">
        <f t="shared" si="0"/>
        <v>-39.529058116232463</v>
      </c>
      <c r="Z8" s="12">
        <f t="shared" si="1"/>
        <v>7.6717216770740393</v>
      </c>
      <c r="AA8" s="12">
        <f t="shared" si="2"/>
        <v>3.074295473953903</v>
      </c>
      <c r="AB8" s="12">
        <f t="shared" si="3"/>
        <v>1.2479201331114798</v>
      </c>
      <c r="AC8" s="6">
        <f t="shared" si="4"/>
        <v>9.2029580936729758</v>
      </c>
      <c r="AD8" s="12">
        <f t="shared" si="5"/>
        <v>-9.1798344620015015</v>
      </c>
    </row>
    <row r="9" spans="1:32" x14ac:dyDescent="0.25">
      <c r="X9" s="21"/>
      <c r="Y9" s="12"/>
      <c r="Z9" s="12"/>
      <c r="AA9" s="12"/>
      <c r="AB9" s="12"/>
      <c r="AC9" s="6"/>
      <c r="AD9" s="12"/>
    </row>
    <row r="10" spans="1:32" x14ac:dyDescent="0.25">
      <c r="A10" s="2" t="s">
        <v>0</v>
      </c>
      <c r="B10">
        <v>3456.8</v>
      </c>
      <c r="C10">
        <v>3436.3</v>
      </c>
      <c r="D10">
        <v>3518.4</v>
      </c>
      <c r="E10">
        <v>3555</v>
      </c>
      <c r="F10">
        <v>3688.5</v>
      </c>
      <c r="G10">
        <v>3751.8</v>
      </c>
      <c r="H10">
        <v>3809.3</v>
      </c>
      <c r="I10">
        <v>4109.2</v>
      </c>
      <c r="J10">
        <v>4151</v>
      </c>
      <c r="K10">
        <v>4130.5</v>
      </c>
      <c r="L10">
        <v>4149.8</v>
      </c>
      <c r="M10">
        <v>4219</v>
      </c>
      <c r="N10">
        <v>4281.2</v>
      </c>
      <c r="O10">
        <v>4396.1000000000004</v>
      </c>
      <c r="P10">
        <v>4532.8999999999996</v>
      </c>
      <c r="Q10">
        <v>4636.8</v>
      </c>
      <c r="R10">
        <v>4745.8</v>
      </c>
      <c r="S10">
        <v>4836.8999999999996</v>
      </c>
      <c r="T10">
        <v>5020.2</v>
      </c>
      <c r="U10">
        <v>5196.8</v>
      </c>
      <c r="V10">
        <v>5325.4</v>
      </c>
      <c r="W10" s="10">
        <f>SUM(W5:W8)</f>
        <v>5456.5999999999995</v>
      </c>
      <c r="X10" s="10">
        <v>5585.2</v>
      </c>
      <c r="Y10" s="12">
        <f t="shared" si="0"/>
        <v>61.57139551029853</v>
      </c>
      <c r="Z10" s="12">
        <f t="shared" si="1"/>
        <v>35.919400369901687</v>
      </c>
      <c r="AA10" s="12">
        <f t="shared" si="2"/>
        <v>23.214719054027235</v>
      </c>
      <c r="AB10" s="12">
        <f t="shared" si="3"/>
        <v>2.474599753694573</v>
      </c>
      <c r="AC10" s="6">
        <f t="shared" si="4"/>
        <v>2.4636647012431068</v>
      </c>
      <c r="AD10" s="12">
        <f t="shared" si="5"/>
        <v>2.3567789465967826</v>
      </c>
    </row>
    <row r="11" spans="1:32" s="3" customFormat="1" x14ac:dyDescent="0.25">
      <c r="X11" s="9"/>
      <c r="Y11" s="12"/>
      <c r="Z11" s="12"/>
      <c r="AA11" s="12"/>
      <c r="AB11" s="12"/>
      <c r="AC11" s="6"/>
      <c r="AD11" s="12"/>
    </row>
    <row r="12" spans="1:32" x14ac:dyDescent="0.25">
      <c r="W12" s="9"/>
      <c r="Y12" s="12"/>
      <c r="Z12" s="12"/>
      <c r="AA12" s="12"/>
      <c r="AB12" s="12"/>
      <c r="AC12" s="6"/>
      <c r="AD12" s="12"/>
    </row>
    <row r="13" spans="1:32" x14ac:dyDescent="0.25">
      <c r="A13" s="4" t="s">
        <v>5</v>
      </c>
      <c r="B13" s="3">
        <v>2759.8</v>
      </c>
      <c r="C13" s="3">
        <v>2752.2</v>
      </c>
      <c r="D13" s="3">
        <v>2829.6</v>
      </c>
      <c r="E13" s="3">
        <v>2863.5</v>
      </c>
      <c r="F13" s="3">
        <v>2975.9</v>
      </c>
      <c r="G13" s="3">
        <v>3043.7</v>
      </c>
      <c r="H13" s="3">
        <v>3101.6</v>
      </c>
      <c r="I13" s="3">
        <v>3376.1</v>
      </c>
      <c r="J13" s="3">
        <v>3428.6</v>
      </c>
      <c r="K13" s="3">
        <v>3416.7</v>
      </c>
      <c r="L13" s="3">
        <v>3444.2</v>
      </c>
      <c r="M13" s="3">
        <v>3502.1</v>
      </c>
      <c r="N13" s="3">
        <v>3565.9</v>
      </c>
      <c r="O13" s="3">
        <v>3644.6</v>
      </c>
      <c r="P13" s="3">
        <v>3749.3</v>
      </c>
      <c r="Q13" s="3">
        <v>3816.7</v>
      </c>
      <c r="R13" s="3">
        <v>3897.8</v>
      </c>
      <c r="S13" s="3">
        <v>3961.7</v>
      </c>
      <c r="T13" s="3">
        <v>4093.5</v>
      </c>
      <c r="U13" s="3">
        <v>4245.8</v>
      </c>
      <c r="V13" s="3">
        <v>4340.3</v>
      </c>
      <c r="W13" s="17">
        <v>4428.8999999999996</v>
      </c>
      <c r="X13" s="17">
        <v>4525.8</v>
      </c>
      <c r="Y13" s="12">
        <f t="shared" si="0"/>
        <v>63.990144213348785</v>
      </c>
      <c r="Z13" s="12">
        <f t="shared" si="1"/>
        <v>34.054086075649437</v>
      </c>
      <c r="AA13" s="12">
        <f t="shared" si="2"/>
        <v>20.710532632758106</v>
      </c>
      <c r="AB13" s="12">
        <f t="shared" si="3"/>
        <v>2.2257289556738336</v>
      </c>
      <c r="AC13" s="6">
        <f t="shared" si="4"/>
        <v>2.041333548372215</v>
      </c>
      <c r="AD13" s="12">
        <f t="shared" si="5"/>
        <v>2.1879021879021909</v>
      </c>
      <c r="AE13" s="23"/>
      <c r="AF13" s="23"/>
    </row>
    <row r="14" spans="1:32" x14ac:dyDescent="0.25">
      <c r="A14" s="4" t="s">
        <v>6</v>
      </c>
      <c r="B14" s="3">
        <v>210</v>
      </c>
      <c r="C14" s="3">
        <v>212.7</v>
      </c>
      <c r="D14" s="3">
        <v>217.3</v>
      </c>
      <c r="E14" s="3">
        <v>219</v>
      </c>
      <c r="F14" s="3">
        <v>221.7</v>
      </c>
      <c r="G14" s="3">
        <v>226.6</v>
      </c>
      <c r="H14" s="3">
        <v>228.4</v>
      </c>
      <c r="I14" s="3">
        <v>231.4</v>
      </c>
      <c r="J14" s="3">
        <v>232.1</v>
      </c>
      <c r="K14" s="3">
        <v>224</v>
      </c>
      <c r="L14" s="3">
        <v>216.6</v>
      </c>
      <c r="M14" s="3">
        <v>213.7</v>
      </c>
      <c r="N14" s="3">
        <v>206.8</v>
      </c>
      <c r="O14" s="3">
        <v>206.7</v>
      </c>
      <c r="P14" s="3">
        <v>215.7</v>
      </c>
      <c r="Q14" s="3">
        <v>210.4</v>
      </c>
      <c r="R14" s="3">
        <v>205.3</v>
      </c>
      <c r="S14" s="3">
        <v>210.3</v>
      </c>
      <c r="T14" s="3">
        <v>206</v>
      </c>
      <c r="U14" s="3">
        <v>206.7</v>
      </c>
      <c r="V14" s="3">
        <v>208.6</v>
      </c>
      <c r="W14" s="17">
        <v>210.1</v>
      </c>
      <c r="X14" s="17">
        <v>213.6</v>
      </c>
      <c r="Y14" s="12">
        <f t="shared" si="0"/>
        <v>1.7142857142857126</v>
      </c>
      <c r="Z14" s="12">
        <f t="shared" si="1"/>
        <v>-7.6923076923076987</v>
      </c>
      <c r="AA14" s="12">
        <f t="shared" si="2"/>
        <v>-0.97357440890124547</v>
      </c>
      <c r="AB14" s="12">
        <f t="shared" si="3"/>
        <v>0.91920657958393104</v>
      </c>
      <c r="AC14" s="6">
        <f t="shared" si="4"/>
        <v>0.71907957813999168</v>
      </c>
      <c r="AD14" s="12">
        <f t="shared" si="5"/>
        <v>1.6658733936220749</v>
      </c>
      <c r="AE14" s="23"/>
      <c r="AF14" s="23"/>
    </row>
    <row r="15" spans="1:32" x14ac:dyDescent="0.25">
      <c r="A15" s="4" t="s">
        <v>7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82.2</v>
      </c>
      <c r="I15" s="3">
        <v>80.400000000000006</v>
      </c>
      <c r="J15" s="3">
        <v>74.7</v>
      </c>
      <c r="K15" s="3">
        <v>77.099999999999994</v>
      </c>
      <c r="L15" s="3">
        <v>77.900000000000006</v>
      </c>
      <c r="M15" s="3">
        <v>77.3</v>
      </c>
      <c r="N15" s="3">
        <v>75.400000000000006</v>
      </c>
      <c r="O15" s="3">
        <v>70</v>
      </c>
      <c r="P15" s="3">
        <v>63.9</v>
      </c>
      <c r="Q15" s="3">
        <v>65.099999999999994</v>
      </c>
      <c r="R15" s="3">
        <v>66</v>
      </c>
      <c r="S15" s="3">
        <v>69.5</v>
      </c>
      <c r="T15" s="3">
        <v>69</v>
      </c>
      <c r="U15" s="3">
        <v>68.599999999999994</v>
      </c>
      <c r="V15" s="3">
        <v>66.7</v>
      </c>
      <c r="W15" s="17">
        <v>66.900000000000006</v>
      </c>
      <c r="X15" s="17">
        <v>0</v>
      </c>
      <c r="Y15" s="12"/>
      <c r="Z15" s="12"/>
      <c r="AA15" s="12"/>
      <c r="AB15" s="12">
        <f t="shared" si="3"/>
        <v>-2.7696793002915276</v>
      </c>
      <c r="AC15" s="6">
        <f t="shared" si="4"/>
        <v>0.29985007496251548</v>
      </c>
      <c r="AD15" s="12"/>
      <c r="AE15" s="23"/>
      <c r="AF15" s="23"/>
    </row>
    <row r="16" spans="1:32" x14ac:dyDescent="0.25">
      <c r="A16" s="4" t="s">
        <v>8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64.5</v>
      </c>
      <c r="I16" s="3">
        <v>80</v>
      </c>
      <c r="J16" s="3">
        <v>71.400000000000006</v>
      </c>
      <c r="K16" s="3">
        <v>71.599999999999994</v>
      </c>
      <c r="L16" s="3">
        <v>71.5</v>
      </c>
      <c r="M16" s="3">
        <v>75.099999999999994</v>
      </c>
      <c r="N16" s="3">
        <v>73.3</v>
      </c>
      <c r="O16" s="3">
        <v>79.2</v>
      </c>
      <c r="P16" s="3">
        <v>80.400000000000006</v>
      </c>
      <c r="Q16" s="3">
        <v>74.099999999999994</v>
      </c>
      <c r="R16" s="3">
        <v>83.9</v>
      </c>
      <c r="S16" s="3">
        <v>85.1</v>
      </c>
      <c r="T16" s="3">
        <v>89.9</v>
      </c>
      <c r="U16" s="3">
        <v>82.8</v>
      </c>
      <c r="V16" s="3">
        <v>82.5</v>
      </c>
      <c r="W16" s="17">
        <v>83.7</v>
      </c>
      <c r="X16" s="17">
        <v>140.4</v>
      </c>
      <c r="Y16" s="12"/>
      <c r="Z16" s="12">
        <f t="shared" si="1"/>
        <v>75.500000000000014</v>
      </c>
      <c r="AA16" s="12">
        <f t="shared" si="2"/>
        <v>74.626865671641781</v>
      </c>
      <c r="AB16" s="12">
        <f t="shared" si="3"/>
        <v>-0.36231884057971175</v>
      </c>
      <c r="AC16" s="6">
        <f t="shared" si="4"/>
        <v>1.4545454545454639</v>
      </c>
      <c r="AD16" s="12">
        <f t="shared" si="5"/>
        <v>67.741935483870975</v>
      </c>
      <c r="AE16" s="23"/>
      <c r="AF16" s="23"/>
    </row>
    <row r="17" spans="1:32" x14ac:dyDescent="0.25">
      <c r="A17" s="4" t="s">
        <v>9</v>
      </c>
      <c r="B17" s="3">
        <v>193.1</v>
      </c>
      <c r="C17" s="3">
        <v>200.7</v>
      </c>
      <c r="D17" s="3">
        <v>213.3</v>
      </c>
      <c r="E17" s="3">
        <v>204.3</v>
      </c>
      <c r="F17" s="3">
        <v>222.4</v>
      </c>
      <c r="G17" s="3">
        <v>224.6</v>
      </c>
      <c r="H17" s="3">
        <v>229.9</v>
      </c>
      <c r="I17" s="3">
        <v>248.6</v>
      </c>
      <c r="J17" s="3">
        <v>256.89999999999998</v>
      </c>
      <c r="K17" s="3">
        <v>259.10000000000002</v>
      </c>
      <c r="L17" s="3">
        <v>260.2</v>
      </c>
      <c r="M17" s="3">
        <v>274.89999999999998</v>
      </c>
      <c r="N17" s="3">
        <v>289.10000000000002</v>
      </c>
      <c r="O17" s="3">
        <v>320.2</v>
      </c>
      <c r="P17" s="3">
        <v>343.4</v>
      </c>
      <c r="Q17" s="3">
        <v>383.3</v>
      </c>
      <c r="R17" s="3">
        <v>404.5</v>
      </c>
      <c r="S17" s="3">
        <v>427.4</v>
      </c>
      <c r="T17" s="3">
        <v>472.4</v>
      </c>
      <c r="U17" s="3">
        <v>502.2</v>
      </c>
      <c r="V17" s="3">
        <v>532.5</v>
      </c>
      <c r="W17" s="17">
        <v>569.6</v>
      </c>
      <c r="X17" s="17">
        <v>590.4</v>
      </c>
      <c r="Y17" s="12"/>
      <c r="Z17" s="12">
        <f t="shared" si="1"/>
        <v>137.48994368463397</v>
      </c>
      <c r="AA17" s="12">
        <f t="shared" si="2"/>
        <v>71.927781013395446</v>
      </c>
      <c r="AB17" s="12">
        <f t="shared" si="3"/>
        <v>6.0334528076463556</v>
      </c>
      <c r="AC17" s="6">
        <f t="shared" si="4"/>
        <v>6.9671361502347429</v>
      </c>
      <c r="AD17" s="12">
        <f t="shared" si="5"/>
        <v>3.6516853932584192</v>
      </c>
      <c r="AE17" s="23"/>
      <c r="AF17" s="23"/>
    </row>
    <row r="18" spans="1:32" x14ac:dyDescent="0.25">
      <c r="A18" s="4" t="s">
        <v>10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102.7</v>
      </c>
      <c r="I18" s="3">
        <v>92.6</v>
      </c>
      <c r="J18" s="3">
        <v>87.3</v>
      </c>
      <c r="K18" s="3">
        <v>82.1</v>
      </c>
      <c r="L18" s="3">
        <v>79.5</v>
      </c>
      <c r="M18" s="3">
        <v>75.900000000000006</v>
      </c>
      <c r="N18" s="3">
        <v>70.7</v>
      </c>
      <c r="O18" s="3">
        <v>75.2</v>
      </c>
      <c r="P18" s="3">
        <v>80.3</v>
      </c>
      <c r="Q18" s="3">
        <v>87.2</v>
      </c>
      <c r="R18" s="3">
        <v>88.2</v>
      </c>
      <c r="S18" s="3">
        <v>82.8</v>
      </c>
      <c r="T18" s="3">
        <v>89.3</v>
      </c>
      <c r="U18" s="3">
        <v>90.6</v>
      </c>
      <c r="V18" s="3">
        <v>94.7</v>
      </c>
      <c r="W18" s="17">
        <v>97.4</v>
      </c>
      <c r="X18" s="20">
        <v>115</v>
      </c>
      <c r="Y18" s="12"/>
      <c r="Z18" s="12">
        <f t="shared" si="1"/>
        <v>24.190064794816422</v>
      </c>
      <c r="AA18" s="12">
        <f t="shared" si="2"/>
        <v>43.212951432129508</v>
      </c>
      <c r="AB18" s="12">
        <f t="shared" si="3"/>
        <v>4.5253863134657957</v>
      </c>
      <c r="AC18" s="6">
        <f t="shared" si="4"/>
        <v>2.8511087645195277</v>
      </c>
      <c r="AD18" s="12">
        <f t="shared" si="5"/>
        <v>18.069815195071868</v>
      </c>
    </row>
    <row r="19" spans="1:32" x14ac:dyDescent="0.25">
      <c r="A19" s="4" t="s">
        <v>11</v>
      </c>
      <c r="B19" s="3">
        <v>293.89999999999998</v>
      </c>
      <c r="C19" s="3">
        <v>270.7</v>
      </c>
      <c r="D19" s="3">
        <v>258.10000000000002</v>
      </c>
      <c r="E19" s="3">
        <v>268.3</v>
      </c>
      <c r="F19" s="3">
        <v>268.5</v>
      </c>
      <c r="G19" s="3">
        <v>256.89999999999998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9">
        <v>0</v>
      </c>
      <c r="X19" s="19">
        <v>0</v>
      </c>
      <c r="Y19" s="12"/>
      <c r="Z19" s="12"/>
      <c r="AA19" s="12"/>
      <c r="AB19" s="12"/>
      <c r="AC19" s="6"/>
      <c r="AD19" s="12"/>
    </row>
    <row r="20" spans="1:32" x14ac:dyDescent="0.25">
      <c r="A20" s="4" t="s">
        <v>12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9">
        <v>0</v>
      </c>
      <c r="X20" s="19">
        <v>0</v>
      </c>
      <c r="Y20" s="12"/>
      <c r="Z20" s="12"/>
      <c r="AA20" s="12"/>
      <c r="AB20" s="12"/>
      <c r="AC20" s="6"/>
      <c r="AD20" s="12"/>
    </row>
    <row r="21" spans="1:32" x14ac:dyDescent="0.25">
      <c r="Y21" s="12"/>
      <c r="Z21" s="12"/>
      <c r="AA21" s="12"/>
      <c r="AB21" s="12"/>
      <c r="AC21" s="6"/>
      <c r="AD21" s="12"/>
    </row>
    <row r="22" spans="1:32" x14ac:dyDescent="0.25">
      <c r="A22" s="4" t="s">
        <v>15</v>
      </c>
      <c r="B22">
        <f>(SUM(B13:B20))</f>
        <v>3456.8</v>
      </c>
      <c r="C22" s="3">
        <f t="shared" ref="C22:U22" si="6">(SUM(C13:C20))</f>
        <v>3436.2999999999993</v>
      </c>
      <c r="D22" s="3">
        <f t="shared" si="6"/>
        <v>3518.3</v>
      </c>
      <c r="E22" s="3">
        <f t="shared" si="6"/>
        <v>3555.1000000000004</v>
      </c>
      <c r="F22" s="3">
        <f t="shared" si="6"/>
        <v>3688.5</v>
      </c>
      <c r="G22" s="3">
        <f t="shared" si="6"/>
        <v>3751.7999999999997</v>
      </c>
      <c r="H22" s="3">
        <f t="shared" si="6"/>
        <v>3809.2999999999997</v>
      </c>
      <c r="I22" s="3">
        <f t="shared" si="6"/>
        <v>4109.1000000000004</v>
      </c>
      <c r="J22" s="3">
        <f t="shared" si="6"/>
        <v>4151</v>
      </c>
      <c r="K22" s="3">
        <f t="shared" si="6"/>
        <v>4130.5999999999995</v>
      </c>
      <c r="L22" s="3">
        <f t="shared" si="6"/>
        <v>4149.8999999999996</v>
      </c>
      <c r="M22" s="3">
        <f t="shared" si="6"/>
        <v>4218.9999999999991</v>
      </c>
      <c r="N22" s="3">
        <f t="shared" si="6"/>
        <v>4281.2000000000007</v>
      </c>
      <c r="O22" s="3">
        <f t="shared" si="6"/>
        <v>4395.8999999999996</v>
      </c>
      <c r="P22" s="3">
        <f t="shared" si="6"/>
        <v>4533</v>
      </c>
      <c r="Q22" s="3">
        <f t="shared" si="6"/>
        <v>4636.8</v>
      </c>
      <c r="R22" s="3">
        <f t="shared" si="6"/>
        <v>4745.7</v>
      </c>
      <c r="S22" s="3">
        <f t="shared" si="6"/>
        <v>4836.8</v>
      </c>
      <c r="T22" s="3">
        <f t="shared" si="6"/>
        <v>5020.0999999999995</v>
      </c>
      <c r="U22" s="3">
        <f t="shared" si="6"/>
        <v>5196.7000000000007</v>
      </c>
      <c r="V22" s="3">
        <f>(SUM(V13:V20))</f>
        <v>5325.3</v>
      </c>
      <c r="W22" s="11">
        <v>5456.6</v>
      </c>
      <c r="X22" s="10">
        <v>5585.2</v>
      </c>
      <c r="Y22" s="12">
        <f t="shared" si="0"/>
        <v>61.57139551029853</v>
      </c>
      <c r="Z22" s="12">
        <f t="shared" si="1"/>
        <v>35.922708135601454</v>
      </c>
      <c r="AA22" s="12">
        <f t="shared" si="2"/>
        <v>23.212000882417815</v>
      </c>
      <c r="AB22" s="12">
        <f t="shared" si="3"/>
        <v>2.4746473723709084</v>
      </c>
      <c r="AC22" s="6">
        <f t="shared" si="4"/>
        <v>2.4655887931196441</v>
      </c>
      <c r="AD22" s="12">
        <f t="shared" si="5"/>
        <v>2.3567789465967826</v>
      </c>
    </row>
    <row r="23" spans="1:32" x14ac:dyDescent="0.25">
      <c r="W23" s="10"/>
      <c r="X23" s="10"/>
      <c r="Y23" s="12"/>
      <c r="Z23" s="12"/>
      <c r="AA23" s="12"/>
      <c r="AB23" s="12"/>
      <c r="AC23" s="6"/>
      <c r="AD23" s="12"/>
    </row>
    <row r="24" spans="1:32" x14ac:dyDescent="0.25">
      <c r="A24" s="4" t="s">
        <v>16</v>
      </c>
      <c r="B24" s="5">
        <f>SUM(B14:B20)</f>
        <v>697</v>
      </c>
      <c r="C24" s="5">
        <f t="shared" ref="C24:U24" si="7">SUM(C14:C20)</f>
        <v>684.09999999999991</v>
      </c>
      <c r="D24" s="5">
        <f t="shared" si="7"/>
        <v>688.7</v>
      </c>
      <c r="E24" s="5">
        <f t="shared" si="7"/>
        <v>691.6</v>
      </c>
      <c r="F24" s="5">
        <f t="shared" si="7"/>
        <v>712.6</v>
      </c>
      <c r="G24" s="5">
        <f t="shared" si="7"/>
        <v>708.09999999999991</v>
      </c>
      <c r="H24" s="5">
        <f t="shared" si="7"/>
        <v>707.7</v>
      </c>
      <c r="I24" s="5">
        <f t="shared" si="7"/>
        <v>733</v>
      </c>
      <c r="J24" s="5">
        <f t="shared" si="7"/>
        <v>722.4</v>
      </c>
      <c r="K24" s="5">
        <f t="shared" si="7"/>
        <v>713.90000000000009</v>
      </c>
      <c r="L24" s="5">
        <f t="shared" si="7"/>
        <v>705.7</v>
      </c>
      <c r="M24" s="5">
        <f t="shared" si="7"/>
        <v>716.9</v>
      </c>
      <c r="N24" s="5">
        <f t="shared" si="7"/>
        <v>715.30000000000018</v>
      </c>
      <c r="O24" s="5">
        <f t="shared" si="7"/>
        <v>751.3</v>
      </c>
      <c r="P24" s="5">
        <f t="shared" si="7"/>
        <v>783.69999999999993</v>
      </c>
      <c r="Q24" s="5">
        <f t="shared" si="7"/>
        <v>820.10000000000014</v>
      </c>
      <c r="R24" s="5">
        <f t="shared" si="7"/>
        <v>847.90000000000009</v>
      </c>
      <c r="S24" s="5">
        <f t="shared" si="7"/>
        <v>875.09999999999991</v>
      </c>
      <c r="T24" s="5">
        <f t="shared" si="7"/>
        <v>926.59999999999991</v>
      </c>
      <c r="U24" s="5">
        <f t="shared" si="7"/>
        <v>950.9</v>
      </c>
      <c r="V24" s="5">
        <f>SUM(V14:V20)</f>
        <v>985</v>
      </c>
      <c r="W24" s="10">
        <f>SUM(W14:W20)</f>
        <v>1027.7</v>
      </c>
      <c r="X24" s="10">
        <f>SUM(X14:X20)</f>
        <v>1059.4000000000001</v>
      </c>
      <c r="Y24" s="12">
        <f t="shared" si="0"/>
        <v>51.994261119081784</v>
      </c>
      <c r="Z24" s="12">
        <f t="shared" si="1"/>
        <v>44.529331514324696</v>
      </c>
      <c r="AA24" s="12">
        <f t="shared" si="2"/>
        <v>35.179277784866692</v>
      </c>
      <c r="AB24" s="12">
        <f t="shared" si="3"/>
        <v>3.5860763487222558</v>
      </c>
      <c r="AC24" s="6">
        <f t="shared" si="4"/>
        <v>4.3350253807106665</v>
      </c>
      <c r="AD24" s="12">
        <f t="shared" si="5"/>
        <v>3.0845577503162414</v>
      </c>
    </row>
    <row r="25" spans="1:3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10"/>
      <c r="X25" s="10"/>
      <c r="Y25" s="12"/>
      <c r="Z25" s="12"/>
      <c r="AA25" s="12"/>
      <c r="AB25" s="12"/>
      <c r="AC25" s="6"/>
      <c r="AD25" s="12"/>
    </row>
    <row r="26" spans="1:32" x14ac:dyDescent="0.25">
      <c r="A26" s="4" t="s">
        <v>17</v>
      </c>
      <c r="B26" s="5">
        <f>SUM(B14:B20)-B17</f>
        <v>503.9</v>
      </c>
      <c r="C26" s="5">
        <f t="shared" ref="C26:W26" si="8">SUM(C14:C20)-C17</f>
        <v>483.39999999999992</v>
      </c>
      <c r="D26" s="5">
        <f t="shared" si="8"/>
        <v>475.40000000000003</v>
      </c>
      <c r="E26" s="5">
        <f t="shared" si="8"/>
        <v>487.3</v>
      </c>
      <c r="F26" s="5">
        <f t="shared" si="8"/>
        <v>490.20000000000005</v>
      </c>
      <c r="G26" s="5">
        <f t="shared" si="8"/>
        <v>483.49999999999989</v>
      </c>
      <c r="H26" s="5">
        <f t="shared" si="8"/>
        <v>477.80000000000007</v>
      </c>
      <c r="I26" s="5">
        <f t="shared" si="8"/>
        <v>484.4</v>
      </c>
      <c r="J26" s="5">
        <f t="shared" si="8"/>
        <v>465.5</v>
      </c>
      <c r="K26" s="5">
        <f t="shared" si="8"/>
        <v>454.80000000000007</v>
      </c>
      <c r="L26" s="5">
        <f t="shared" si="8"/>
        <v>445.50000000000006</v>
      </c>
      <c r="M26" s="5">
        <f t="shared" si="8"/>
        <v>442</v>
      </c>
      <c r="N26" s="5">
        <f t="shared" si="8"/>
        <v>426.20000000000016</v>
      </c>
      <c r="O26" s="5">
        <f t="shared" si="8"/>
        <v>431.09999999999997</v>
      </c>
      <c r="P26" s="5">
        <f t="shared" si="8"/>
        <v>440.29999999999995</v>
      </c>
      <c r="Q26" s="5">
        <f t="shared" si="8"/>
        <v>436.80000000000013</v>
      </c>
      <c r="R26" s="5">
        <f t="shared" si="8"/>
        <v>443.40000000000009</v>
      </c>
      <c r="S26" s="5">
        <f t="shared" si="8"/>
        <v>447.69999999999993</v>
      </c>
      <c r="T26" s="5">
        <f t="shared" si="8"/>
        <v>454.19999999999993</v>
      </c>
      <c r="U26" s="5">
        <f t="shared" si="8"/>
        <v>448.7</v>
      </c>
      <c r="V26" s="5">
        <f t="shared" si="8"/>
        <v>452.5</v>
      </c>
      <c r="W26" s="10">
        <f t="shared" si="8"/>
        <v>458.1</v>
      </c>
      <c r="X26" s="10">
        <f t="shared" ref="X26" si="9">SUM(X14:X20)-X17</f>
        <v>469.00000000000011</v>
      </c>
      <c r="Y26" s="12">
        <f t="shared" si="0"/>
        <v>-6.925977376463555</v>
      </c>
      <c r="Z26" s="12">
        <f t="shared" si="1"/>
        <v>-3.1791907514450601</v>
      </c>
      <c r="AA26" s="12">
        <f t="shared" si="2"/>
        <v>6.5182829888712712</v>
      </c>
      <c r="AB26" s="12">
        <f t="shared" si="3"/>
        <v>0.84689101849788617</v>
      </c>
      <c r="AC26" s="6">
        <f t="shared" si="4"/>
        <v>1.2375690607734802</v>
      </c>
      <c r="AD26" s="12">
        <f t="shared" si="5"/>
        <v>2.3793931456014272</v>
      </c>
      <c r="AE26" s="9"/>
      <c r="AF26" s="9"/>
    </row>
    <row r="27" spans="1:32" s="9" customFormat="1" x14ac:dyDescent="0.25">
      <c r="A27" s="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12"/>
      <c r="Z27" s="12"/>
      <c r="AA27" s="12"/>
      <c r="AB27" s="12"/>
      <c r="AC27" s="6"/>
      <c r="AE27" s="3"/>
      <c r="AF27" s="3"/>
    </row>
    <row r="28" spans="1:32" s="3" customFormat="1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X28" s="9"/>
      <c r="Y28" s="6"/>
      <c r="Z28" s="6"/>
      <c r="AA28" s="6"/>
      <c r="AB28" s="6"/>
    </row>
    <row r="29" spans="1:32" s="3" customFormat="1" ht="18.75" x14ac:dyDescent="0.3">
      <c r="A29" s="1" t="s">
        <v>21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X29" s="9"/>
      <c r="Y29" s="6"/>
      <c r="Z29" s="6"/>
      <c r="AA29" s="6"/>
      <c r="AB29" s="6"/>
      <c r="AE29"/>
      <c r="AF29"/>
    </row>
    <row r="30" spans="1:32" x14ac:dyDescent="0.25">
      <c r="I30" s="8">
        <v>2001</v>
      </c>
      <c r="J30" s="8">
        <v>2002</v>
      </c>
      <c r="K30" s="8">
        <v>2003</v>
      </c>
      <c r="L30" s="8">
        <v>2004</v>
      </c>
      <c r="M30" s="8">
        <v>2005</v>
      </c>
      <c r="N30" s="8">
        <v>2006</v>
      </c>
      <c r="O30" s="8">
        <v>2007</v>
      </c>
      <c r="P30" s="8">
        <v>2008</v>
      </c>
      <c r="Q30" s="8">
        <v>2009</v>
      </c>
      <c r="R30" s="8">
        <v>2010</v>
      </c>
      <c r="S30" s="8">
        <v>2011</v>
      </c>
      <c r="T30" s="8">
        <v>2012</v>
      </c>
      <c r="U30" s="8">
        <v>2013</v>
      </c>
      <c r="V30" s="8">
        <v>2014</v>
      </c>
      <c r="W30" s="8">
        <v>2015</v>
      </c>
      <c r="X30" s="8">
        <v>2016</v>
      </c>
      <c r="Z30" s="22" t="s">
        <v>26</v>
      </c>
      <c r="AA30" s="22" t="s">
        <v>28</v>
      </c>
      <c r="AB30" s="22" t="s">
        <v>4</v>
      </c>
      <c r="AC30" s="22" t="s">
        <v>14</v>
      </c>
      <c r="AD30" s="22" t="s">
        <v>27</v>
      </c>
      <c r="AE30" s="9"/>
      <c r="AF30" s="9"/>
    </row>
    <row r="31" spans="1:32" s="9" customFormat="1" x14ac:dyDescent="0.25">
      <c r="Z31" s="21"/>
      <c r="AA31" s="21"/>
      <c r="AB31" s="21"/>
      <c r="AC31" s="21"/>
      <c r="AD31" s="21"/>
      <c r="AE31"/>
      <c r="AF31"/>
    </row>
    <row r="32" spans="1:32" x14ac:dyDescent="0.25">
      <c r="A32" s="8" t="s">
        <v>31</v>
      </c>
      <c r="I32">
        <v>3661</v>
      </c>
      <c r="J32">
        <v>3703</v>
      </c>
      <c r="K32">
        <v>3713</v>
      </c>
      <c r="L32">
        <v>3755</v>
      </c>
      <c r="M32">
        <v>3757</v>
      </c>
      <c r="N32">
        <v>3841</v>
      </c>
      <c r="O32">
        <v>3891</v>
      </c>
      <c r="P32">
        <v>3969</v>
      </c>
      <c r="Q32">
        <v>4049</v>
      </c>
      <c r="R32">
        <v>4109</v>
      </c>
      <c r="S32">
        <v>4189</v>
      </c>
      <c r="T32">
        <v>4279</v>
      </c>
      <c r="U32">
        <v>4387</v>
      </c>
      <c r="V32">
        <v>4512</v>
      </c>
      <c r="W32">
        <v>4585</v>
      </c>
      <c r="X32" s="9">
        <v>4644</v>
      </c>
      <c r="Z32" s="12">
        <f>($X32/I32-1)*100</f>
        <v>26.850587271237369</v>
      </c>
      <c r="AA32" s="12">
        <f>($X32/P32-1)*100</f>
        <v>17.006802721088434</v>
      </c>
      <c r="AB32" s="6">
        <f>($V32/U32-1)*100</f>
        <v>2.8493275586961575</v>
      </c>
      <c r="AC32" s="6">
        <f>($W32/V32-1)*100</f>
        <v>1.6179078014184389</v>
      </c>
      <c r="AD32" s="6">
        <f>($X32/W32-1)*100</f>
        <v>1.2868047982551811</v>
      </c>
    </row>
    <row r="33" spans="1:30" x14ac:dyDescent="0.25">
      <c r="Z33" s="6"/>
      <c r="AA33" s="12"/>
      <c r="AB33" s="6"/>
      <c r="AC33" s="6"/>
      <c r="AD33" s="6"/>
    </row>
    <row r="34" spans="1:30" x14ac:dyDescent="0.25">
      <c r="A34" s="8" t="s">
        <v>13</v>
      </c>
      <c r="N34" s="7"/>
      <c r="P34" s="7">
        <v>4799252</v>
      </c>
      <c r="Q34" s="9">
        <v>4854410</v>
      </c>
      <c r="R34" s="9">
        <v>4922971</v>
      </c>
      <c r="S34" s="9">
        <v>4985011</v>
      </c>
      <c r="T34" s="9">
        <v>5053477</v>
      </c>
      <c r="U34" s="9">
        <v>5109044</v>
      </c>
      <c r="V34" s="9">
        <v>5166969</v>
      </c>
      <c r="W34" s="9">
        <v>5214890</v>
      </c>
      <c r="X34" s="18">
        <v>5258317</v>
      </c>
      <c r="Z34" s="6"/>
      <c r="AA34" s="12">
        <f t="shared" ref="AA34:AA40" si="10">($X34/P34-1)*100</f>
        <v>9.5653447662260795</v>
      </c>
      <c r="AB34" s="6">
        <f>($V34/U34-1)*100</f>
        <v>1.1337737549333982</v>
      </c>
      <c r="AC34" s="6">
        <f>($W34/V34-1)*100</f>
        <v>0.92744895508372061</v>
      </c>
      <c r="AD34" s="6">
        <f t="shared" ref="AD34:AD40" si="11">($X34/W34-1)*100</f>
        <v>0.83275006759491177</v>
      </c>
    </row>
    <row r="35" spans="1:30" x14ac:dyDescent="0.25">
      <c r="Z35" s="6"/>
      <c r="AA35" s="12"/>
      <c r="AB35" s="6"/>
      <c r="AC35" s="6"/>
      <c r="AD35" s="6"/>
    </row>
    <row r="36" spans="1:30" x14ac:dyDescent="0.25">
      <c r="A36" s="8" t="s">
        <v>18</v>
      </c>
      <c r="I36">
        <v>4372498</v>
      </c>
      <c r="J36">
        <v>4451531</v>
      </c>
      <c r="K36">
        <v>4496102</v>
      </c>
      <c r="L36">
        <v>4528778</v>
      </c>
      <c r="M36">
        <v>4552407</v>
      </c>
      <c r="N36">
        <v>4616449</v>
      </c>
      <c r="O36">
        <v>4664841</v>
      </c>
      <c r="P36">
        <v>4738065</v>
      </c>
      <c r="Q36">
        <v>4803703</v>
      </c>
      <c r="R36">
        <v>4864448</v>
      </c>
      <c r="S36">
        <v>4938738</v>
      </c>
      <c r="T36">
        <v>5005907</v>
      </c>
      <c r="U36">
        <v>5068597</v>
      </c>
      <c r="V36">
        <v>5127837</v>
      </c>
      <c r="W36">
        <v>5188786</v>
      </c>
      <c r="X36" s="9">
        <v>5229052</v>
      </c>
      <c r="Z36" s="12">
        <f>($X36/I36-1)*100</f>
        <v>19.589580143890295</v>
      </c>
      <c r="AA36" s="12">
        <f t="shared" si="10"/>
        <v>10.362605831705562</v>
      </c>
      <c r="AB36" s="6">
        <f t="shared" ref="AB36:AB40" si="12">($V36/U36-1)*100</f>
        <v>1.1687652421370265</v>
      </c>
      <c r="AC36" s="6">
        <f t="shared" ref="AC36:AC40" si="13">($W36/V36-1)*100</f>
        <v>1.1885908229922304</v>
      </c>
      <c r="AD36" s="6">
        <f t="shared" si="11"/>
        <v>0.77601967011164952</v>
      </c>
    </row>
    <row r="37" spans="1:30" x14ac:dyDescent="0.25">
      <c r="A37" s="8"/>
      <c r="Z37" s="6"/>
      <c r="AA37" s="12"/>
      <c r="AB37" s="6"/>
      <c r="AC37" s="6"/>
      <c r="AD37" s="6"/>
    </row>
    <row r="38" spans="1:30" x14ac:dyDescent="0.25">
      <c r="A38" s="8" t="s">
        <v>19</v>
      </c>
      <c r="P38" s="5">
        <f>P36/P34*100</f>
        <v>98.725072157077804</v>
      </c>
      <c r="Q38" s="5">
        <f t="shared" ref="Q38:X38" si="14">Q36/Q34*100</f>
        <v>98.955444636938367</v>
      </c>
      <c r="R38" s="5">
        <f t="shared" si="14"/>
        <v>98.811225985284096</v>
      </c>
      <c r="S38" s="5">
        <f t="shared" si="14"/>
        <v>99.071757314076137</v>
      </c>
      <c r="T38" s="5">
        <f t="shared" si="14"/>
        <v>99.058667923095328</v>
      </c>
      <c r="U38" s="5">
        <f t="shared" si="14"/>
        <v>99.208325471458068</v>
      </c>
      <c r="V38" s="5">
        <f t="shared" si="14"/>
        <v>99.242650768758239</v>
      </c>
      <c r="W38" s="5">
        <f t="shared" si="14"/>
        <v>99.499433353340152</v>
      </c>
      <c r="X38" s="5">
        <f t="shared" si="14"/>
        <v>99.443453104862257</v>
      </c>
      <c r="Z38" s="6"/>
      <c r="AA38" s="12">
        <f t="shared" si="10"/>
        <v>0.7276580630313001</v>
      </c>
      <c r="AB38" s="6">
        <f t="shared" si="12"/>
        <v>3.4599210436270234E-2</v>
      </c>
      <c r="AC38" s="6">
        <f t="shared" si="13"/>
        <v>0.25874216638996916</v>
      </c>
      <c r="AD38" s="6">
        <f t="shared" si="11"/>
        <v>-5.6261876667274002E-2</v>
      </c>
    </row>
    <row r="39" spans="1:30" x14ac:dyDescent="0.25">
      <c r="A39" s="8"/>
      <c r="Z39" s="6"/>
      <c r="AA39" s="12"/>
      <c r="AB39" s="6"/>
      <c r="AC39" s="6"/>
      <c r="AD39" s="6"/>
    </row>
    <row r="40" spans="1:30" x14ac:dyDescent="0.25">
      <c r="A40" s="8" t="s">
        <v>20</v>
      </c>
      <c r="I40" s="10">
        <f t="shared" ref="I40:O40" si="15">I36/I32</f>
        <v>1194.3452608576893</v>
      </c>
      <c r="J40" s="10">
        <f t="shared" si="15"/>
        <v>1202.1417769376183</v>
      </c>
      <c r="K40" s="10">
        <f t="shared" si="15"/>
        <v>1210.908160517102</v>
      </c>
      <c r="L40" s="10">
        <f t="shared" si="15"/>
        <v>1206.0660452729694</v>
      </c>
      <c r="M40" s="10">
        <f t="shared" si="15"/>
        <v>1211.7133351077987</v>
      </c>
      <c r="N40" s="10">
        <f t="shared" si="15"/>
        <v>1201.8872689403802</v>
      </c>
      <c r="O40" s="10">
        <f t="shared" si="15"/>
        <v>1198.8797224363916</v>
      </c>
      <c r="P40" s="10">
        <f>P36/P32</f>
        <v>1193.7679516250944</v>
      </c>
      <c r="Q40" s="10">
        <f t="shared" ref="Q40:X40" si="16">Q36/Q32</f>
        <v>1186.3924425784144</v>
      </c>
      <c r="R40" s="10">
        <f t="shared" si="16"/>
        <v>1183.8520321246044</v>
      </c>
      <c r="S40" s="10">
        <f t="shared" si="16"/>
        <v>1178.9777989973741</v>
      </c>
      <c r="T40" s="10">
        <f t="shared" si="16"/>
        <v>1169.8777751811172</v>
      </c>
      <c r="U40" s="10">
        <f t="shared" si="16"/>
        <v>1155.3674492819694</v>
      </c>
      <c r="V40" s="10">
        <f t="shared" si="16"/>
        <v>1136.4886968085107</v>
      </c>
      <c r="W40" s="10">
        <f t="shared" si="16"/>
        <v>1131.6872410032715</v>
      </c>
      <c r="X40" s="10">
        <f t="shared" si="16"/>
        <v>1125.9801894918173</v>
      </c>
      <c r="Z40" s="12">
        <f>($X40/I40-1)*100</f>
        <v>-5.7240626815714286</v>
      </c>
      <c r="AA40" s="12">
        <f t="shared" si="10"/>
        <v>-5.6784705973214056</v>
      </c>
      <c r="AB40" s="6">
        <f t="shared" si="12"/>
        <v>-1.6340041850054998</v>
      </c>
      <c r="AC40" s="6">
        <f t="shared" si="13"/>
        <v>-0.422481615410919</v>
      </c>
      <c r="AD40" s="6">
        <f t="shared" si="11"/>
        <v>-0.50429582526659855</v>
      </c>
    </row>
    <row r="41" spans="1:30" x14ac:dyDescent="0.25">
      <c r="A41" t="s">
        <v>22</v>
      </c>
    </row>
    <row r="42" spans="1:30" x14ac:dyDescent="0.25">
      <c r="A42" s="14" t="s">
        <v>24</v>
      </c>
    </row>
    <row r="43" spans="1:30" x14ac:dyDescent="0.25">
      <c r="A43" s="14" t="s">
        <v>23</v>
      </c>
    </row>
  </sheetData>
  <pageMargins left="0.75" right="0.75" top="0.75" bottom="0.5" header="0.5" footer="0.7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9750-1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Taraldset</dc:creator>
  <cp:lastModifiedBy>Anders Taraldset</cp:lastModifiedBy>
  <cp:lastPrinted>2015-08-10T09:40:50Z</cp:lastPrinted>
  <dcterms:created xsi:type="dcterms:W3CDTF">2015-08-10T09:37:45Z</dcterms:created>
  <dcterms:modified xsi:type="dcterms:W3CDTF">2017-07-07T12:16:43Z</dcterms:modified>
</cp:coreProperties>
</file>