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geforeningen-my.sharepoint.com/personal/heidi_ostvedt_strydom_legeforeningen_no/Documents/Documents/KOMMUNIKASJON/Filer/"/>
    </mc:Choice>
  </mc:AlternateContent>
  <xr:revisionPtr revIDLastSave="0" documentId="8_{4DC70B92-0F4B-4E3F-B659-72A55523B88E}" xr6:coauthVersionLast="47" xr6:coauthVersionMax="47" xr10:uidLastSave="{00000000-0000-0000-0000-000000000000}"/>
  <bookViews>
    <workbookView xWindow="2280" yWindow="2280" windowWidth="14400" windowHeight="7270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1" l="1"/>
  <c r="Q15" i="1"/>
  <c r="S15" i="1"/>
  <c r="P15" i="1"/>
  <c r="R9" i="1"/>
  <c r="R10" i="1"/>
  <c r="R11" i="1"/>
  <c r="R12" i="1"/>
  <c r="R13" i="1"/>
  <c r="R14" i="1"/>
  <c r="R8" i="1"/>
  <c r="P14" i="1" l="1"/>
  <c r="Q14" i="1"/>
  <c r="S14" i="1"/>
  <c r="P13" i="1"/>
  <c r="S13" i="1"/>
  <c r="M12" i="1"/>
  <c r="Q13" i="1" s="1"/>
  <c r="P12" i="1"/>
  <c r="S12" i="1"/>
  <c r="S7" i="1"/>
  <c r="S8" i="1"/>
  <c r="S9" i="1"/>
  <c r="S10" i="1"/>
  <c r="S11" i="1"/>
  <c r="P7" i="1"/>
  <c r="P8" i="1"/>
  <c r="P9" i="1"/>
  <c r="P10" i="1"/>
  <c r="P11" i="1"/>
  <c r="M6" i="1" l="1"/>
  <c r="A7" i="1"/>
  <c r="A8" i="1" s="1"/>
  <c r="A9" i="1" s="1"/>
  <c r="A10" i="1" s="1"/>
  <c r="A11" i="1" s="1"/>
  <c r="A12" i="1" s="1"/>
  <c r="A13" i="1" s="1"/>
  <c r="A14" i="1" s="1"/>
  <c r="B7" i="1"/>
  <c r="B8" i="1" s="1"/>
  <c r="B9" i="1" s="1"/>
  <c r="B10" i="1" s="1"/>
  <c r="B11" i="1" s="1"/>
  <c r="B12" i="1" s="1"/>
  <c r="B13" i="1" s="1"/>
  <c r="B14" i="1" s="1"/>
  <c r="M7" i="1"/>
  <c r="M8" i="1"/>
  <c r="M9" i="1"/>
  <c r="M10" i="1"/>
  <c r="M11" i="1"/>
  <c r="Q12" i="1" s="1"/>
  <c r="Q8" i="1" l="1"/>
  <c r="Q7" i="1"/>
  <c r="Q9" i="1"/>
  <c r="Q10" i="1"/>
  <c r="Q11" i="1"/>
</calcChain>
</file>

<file path=xl/sharedStrings.xml><?xml version="1.0" encoding="utf-8"?>
<sst xmlns="http://schemas.openxmlformats.org/spreadsheetml/2006/main" count="43" uniqueCount="39">
  <si>
    <t>Prosentvis vekst fra året før</t>
  </si>
  <si>
    <t>Totalt</t>
  </si>
  <si>
    <t>Legemedlem</t>
  </si>
  <si>
    <t>Studentmedlem</t>
  </si>
  <si>
    <t>Alle leger</t>
  </si>
  <si>
    <t>Autoriserte</t>
  </si>
  <si>
    <t>Kvinner</t>
  </si>
  <si>
    <t>Menn</t>
  </si>
  <si>
    <t>Prosentandel medlemmer blant leger registrert med adresse i Norge</t>
  </si>
  <si>
    <t>Ikke aut.&lt;80</t>
  </si>
  <si>
    <t>Godkj.spes.</t>
  </si>
  <si>
    <t>Ikke-spes.</t>
  </si>
  <si>
    <t>Norske</t>
  </si>
  <si>
    <t>Utenlandske</t>
  </si>
  <si>
    <t>Statsborgerskap</t>
  </si>
  <si>
    <t>Utdanningsland</t>
  </si>
  <si>
    <t>Norge</t>
  </si>
  <si>
    <t>Utlandet</t>
  </si>
  <si>
    <t>For Norden:</t>
  </si>
  <si>
    <t>For land utenfor</t>
  </si>
  <si>
    <t>EU/EØS/Sveits:</t>
  </si>
  <si>
    <t>19,4 / 37,5</t>
  </si>
  <si>
    <t>62,5 / 62,3</t>
  </si>
  <si>
    <t>Statsborg/utd.land</t>
  </si>
  <si>
    <t>Tallene rett over gjelder kun</t>
  </si>
  <si>
    <t>av statsborgerskap. For utlandet</t>
  </si>
  <si>
    <t>er andelen vesentlig høyere for</t>
  </si>
  <si>
    <t>norske enn for utenlandske borgere</t>
  </si>
  <si>
    <t>utdanningsland, uavhengig</t>
  </si>
  <si>
    <t>For norske borgere er andelen</t>
  </si>
  <si>
    <t>vesentlig høyere for utdanning i</t>
  </si>
  <si>
    <t>Norge enn for utlandet.</t>
  </si>
  <si>
    <t>Medlemstall Den norske legeforening 2016- 2024 med prosent medlemmer (sistnevnte er angitt kun for leger)</t>
  </si>
  <si>
    <t>i den siste linjen rett over</t>
  </si>
  <si>
    <t>Yrkesaktive &lt; 70 år</t>
  </si>
  <si>
    <t>Tallene for prosentvis vekst i disse fire kolonnene</t>
  </si>
  <si>
    <t>gjelder for 4. juni 2023-  4. juni 2024</t>
  </si>
  <si>
    <t xml:space="preserve">Tallene for 2016 gjelder per 27.9.2016 hva angår prosentandel medlemmer. </t>
  </si>
  <si>
    <t>Medlemstallene ellers er per 1.1.2016 = 31.12.2015, og tilsvarende for alle senere medlemstall.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</si>
</sst>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i/>
      <sz val="1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3" fontId="0" fillId="0" borderId="0" xfId="0" applyNumberFormat="1"/>
    <xf numFmtId="16" fontId="2" fillId="0" borderId="0" xfId="0" applyNumberFormat="1" applyFont="1"/>
    <xf numFmtId="164" fontId="0" fillId="0" borderId="0" xfId="0" applyNumberFormat="1"/>
    <xf numFmtId="14" fontId="0" fillId="0" borderId="0" xfId="0" applyNumberFormat="1"/>
    <xf numFmtId="0" fontId="4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zoomScale="117" workbookViewId="0">
      <pane ySplit="4" topLeftCell="A5" activePane="bottomLeft" state="frozen"/>
      <selection pane="bottomLeft"/>
    </sheetView>
  </sheetViews>
  <sheetFormatPr baseColWidth="10" defaultColWidth="11.453125" defaultRowHeight="12.5" x14ac:dyDescent="0.25"/>
  <cols>
    <col min="1" max="1" width="12.453125" customWidth="1"/>
    <col min="2" max="2" width="9.7265625" customWidth="1"/>
    <col min="3" max="4" width="10.7265625" customWidth="1"/>
    <col min="5" max="5" width="12.81640625" customWidth="1"/>
    <col min="6" max="7" width="10.7265625" customWidth="1"/>
    <col min="8" max="8" width="12.1796875" customWidth="1"/>
    <col min="9" max="10" width="10.7265625" customWidth="1"/>
    <col min="11" max="11" width="20.26953125" customWidth="1"/>
    <col min="12" max="13" width="14.7265625" customWidth="1"/>
    <col min="14" max="14" width="17.7265625" customWidth="1"/>
    <col min="15" max="15" width="15.26953125" customWidth="1"/>
    <col min="16" max="17" width="14.7265625" customWidth="1"/>
    <col min="18" max="18" width="19.54296875" customWidth="1"/>
    <col min="19" max="19" width="15.81640625" customWidth="1"/>
  </cols>
  <sheetData>
    <row r="1" spans="1:19" ht="22.5" x14ac:dyDescent="0.45">
      <c r="A1" s="2" t="s">
        <v>32</v>
      </c>
    </row>
    <row r="3" spans="1:19" ht="13" x14ac:dyDescent="0.3">
      <c r="C3" s="1" t="s">
        <v>8</v>
      </c>
      <c r="J3" s="1" t="s">
        <v>14</v>
      </c>
      <c r="P3" s="1" t="s">
        <v>0</v>
      </c>
    </row>
    <row r="4" spans="1:19" s="1" customFormat="1" ht="13" x14ac:dyDescent="0.3">
      <c r="A4" s="4">
        <v>39448</v>
      </c>
      <c r="B4" s="4">
        <v>39813</v>
      </c>
      <c r="C4" s="4" t="s">
        <v>4</v>
      </c>
      <c r="D4" s="4" t="s">
        <v>5</v>
      </c>
      <c r="E4" s="4" t="s">
        <v>9</v>
      </c>
      <c r="F4" s="4" t="s">
        <v>6</v>
      </c>
      <c r="G4" s="4" t="s">
        <v>7</v>
      </c>
      <c r="H4" s="4" t="s">
        <v>10</v>
      </c>
      <c r="I4" s="4" t="s">
        <v>11</v>
      </c>
      <c r="J4" s="4" t="s">
        <v>12</v>
      </c>
      <c r="K4" s="4" t="s">
        <v>13</v>
      </c>
      <c r="L4" s="1" t="s">
        <v>1</v>
      </c>
      <c r="M4" s="1" t="s">
        <v>2</v>
      </c>
      <c r="N4" s="1" t="s">
        <v>34</v>
      </c>
      <c r="O4" s="1" t="s">
        <v>3</v>
      </c>
      <c r="P4" s="1" t="s">
        <v>1</v>
      </c>
      <c r="Q4" s="1" t="s">
        <v>2</v>
      </c>
      <c r="R4" s="1" t="s">
        <v>34</v>
      </c>
      <c r="S4" s="1" t="s">
        <v>3</v>
      </c>
    </row>
    <row r="5" spans="1:19" s="1" customFormat="1" ht="13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9" x14ac:dyDescent="0.25">
      <c r="A6">
        <v>2016</v>
      </c>
      <c r="B6">
        <v>2015</v>
      </c>
      <c r="C6" s="5">
        <v>96</v>
      </c>
      <c r="D6">
        <v>96.4</v>
      </c>
      <c r="E6">
        <v>85.8</v>
      </c>
      <c r="F6">
        <v>96.7</v>
      </c>
      <c r="G6">
        <v>95.3</v>
      </c>
      <c r="H6">
        <v>97.8</v>
      </c>
      <c r="I6">
        <v>94.1</v>
      </c>
      <c r="J6">
        <v>97.3</v>
      </c>
      <c r="K6">
        <v>89.4</v>
      </c>
      <c r="L6" s="3">
        <v>32308</v>
      </c>
      <c r="M6" s="3">
        <f t="shared" ref="M6:M11" si="0">L6-O6</f>
        <v>28096</v>
      </c>
      <c r="O6" s="3">
        <v>4212</v>
      </c>
      <c r="P6" s="5">
        <v>4.2</v>
      </c>
      <c r="Q6" s="5">
        <v>4.3</v>
      </c>
      <c r="R6" s="5"/>
      <c r="S6" s="5">
        <v>3.4</v>
      </c>
    </row>
    <row r="7" spans="1:19" x14ac:dyDescent="0.25">
      <c r="A7">
        <f t="shared" ref="A7" si="1">A6+1</f>
        <v>2017</v>
      </c>
      <c r="B7">
        <f t="shared" ref="B7" si="2">B6+1</f>
        <v>2016</v>
      </c>
      <c r="C7">
        <v>95.5</v>
      </c>
      <c r="D7" s="5">
        <v>96</v>
      </c>
      <c r="E7">
        <v>83.1</v>
      </c>
      <c r="F7">
        <v>96.2</v>
      </c>
      <c r="G7" s="5">
        <v>94.9</v>
      </c>
      <c r="H7">
        <v>97.5</v>
      </c>
      <c r="I7">
        <v>93.3</v>
      </c>
      <c r="J7" s="5">
        <v>97</v>
      </c>
      <c r="K7" s="5">
        <v>88</v>
      </c>
      <c r="L7" s="3">
        <v>33412</v>
      </c>
      <c r="M7" s="3">
        <f t="shared" si="0"/>
        <v>28993</v>
      </c>
      <c r="N7" s="3">
        <v>25733</v>
      </c>
      <c r="O7" s="3">
        <v>4419</v>
      </c>
      <c r="P7" s="5">
        <f t="shared" ref="P7:P9" si="3">(L7/L6-1)*100</f>
        <v>3.4171103132351055</v>
      </c>
      <c r="Q7" s="5">
        <f>(M7/M6-1)*100</f>
        <v>3.1926252847380487</v>
      </c>
      <c r="R7" s="5"/>
      <c r="S7" s="5">
        <f t="shared" ref="S7:S9" si="4">(O7/O6-1)*100</f>
        <v>4.9145299145299193</v>
      </c>
    </row>
    <row r="8" spans="1:19" x14ac:dyDescent="0.25">
      <c r="A8">
        <f t="shared" ref="A8" si="5">A7+1</f>
        <v>2018</v>
      </c>
      <c r="B8">
        <f t="shared" ref="B8" si="6">B7+1</f>
        <v>2017</v>
      </c>
      <c r="C8">
        <v>94.6</v>
      </c>
      <c r="D8" s="5">
        <v>95</v>
      </c>
      <c r="E8" s="5">
        <v>73</v>
      </c>
      <c r="F8">
        <v>95.3</v>
      </c>
      <c r="G8">
        <v>93.9</v>
      </c>
      <c r="H8" s="5">
        <v>97</v>
      </c>
      <c r="I8" s="5">
        <v>91.7</v>
      </c>
      <c r="J8">
        <v>96.2</v>
      </c>
      <c r="K8">
        <v>85.4</v>
      </c>
      <c r="L8" s="3">
        <v>34362</v>
      </c>
      <c r="M8" s="3">
        <f t="shared" si="0"/>
        <v>29990</v>
      </c>
      <c r="N8" s="3">
        <v>26767</v>
      </c>
      <c r="O8" s="3">
        <v>4372</v>
      </c>
      <c r="P8" s="5">
        <f t="shared" si="3"/>
        <v>2.8432898359870729</v>
      </c>
      <c r="Q8" s="5">
        <f>(M8/M7-1)*100</f>
        <v>3.4387610802607549</v>
      </c>
      <c r="R8" s="5">
        <f>(N8/N7-1)*100</f>
        <v>4.0181867640772584</v>
      </c>
      <c r="S8" s="5">
        <f t="shared" si="4"/>
        <v>-1.0635890472957654</v>
      </c>
    </row>
    <row r="9" spans="1:19" x14ac:dyDescent="0.25">
      <c r="A9">
        <f t="shared" ref="A9" si="7">A8+1</f>
        <v>2019</v>
      </c>
      <c r="B9">
        <f t="shared" ref="B9" si="8">B8+1</f>
        <v>2018</v>
      </c>
      <c r="C9">
        <v>94.3</v>
      </c>
      <c r="D9">
        <v>94.8</v>
      </c>
      <c r="E9">
        <v>67.400000000000006</v>
      </c>
      <c r="F9">
        <v>95.1</v>
      </c>
      <c r="G9">
        <v>93.6</v>
      </c>
      <c r="H9">
        <v>96.6</v>
      </c>
      <c r="I9">
        <v>91.5</v>
      </c>
      <c r="J9">
        <v>96.1</v>
      </c>
      <c r="K9">
        <v>84.6</v>
      </c>
      <c r="L9" s="3">
        <v>35188</v>
      </c>
      <c r="M9" s="3">
        <f t="shared" si="0"/>
        <v>30921</v>
      </c>
      <c r="N9" s="3">
        <v>26543</v>
      </c>
      <c r="O9" s="3">
        <v>4267</v>
      </c>
      <c r="P9" s="5">
        <f t="shared" si="3"/>
        <v>2.4038181712356721</v>
      </c>
      <c r="Q9" s="5">
        <f>(M9/M8-1)*100</f>
        <v>3.1043681227075792</v>
      </c>
      <c r="R9" s="5">
        <f t="shared" ref="R9:R14" si="9">(N9/N8-1)*100</f>
        <v>-0.83685134680763218</v>
      </c>
      <c r="S9" s="5">
        <f t="shared" si="4"/>
        <v>-2.401646843549865</v>
      </c>
    </row>
    <row r="10" spans="1:19" x14ac:dyDescent="0.25">
      <c r="A10">
        <f t="shared" ref="A10" si="10">A9+1</f>
        <v>2020</v>
      </c>
      <c r="B10">
        <f t="shared" ref="B10" si="11">B9+1</f>
        <v>2019</v>
      </c>
      <c r="C10">
        <v>93.9</v>
      </c>
      <c r="D10">
        <v>94.4</v>
      </c>
      <c r="E10">
        <v>60.1</v>
      </c>
      <c r="F10">
        <v>94.7</v>
      </c>
      <c r="G10">
        <v>93.2</v>
      </c>
      <c r="H10">
        <v>96.1</v>
      </c>
      <c r="I10">
        <v>90.9</v>
      </c>
      <c r="J10">
        <v>95.8</v>
      </c>
      <c r="K10">
        <v>83.5</v>
      </c>
      <c r="L10" s="3">
        <v>36330</v>
      </c>
      <c r="M10" s="3">
        <f t="shared" si="0"/>
        <v>31753</v>
      </c>
      <c r="N10" s="3">
        <v>26941</v>
      </c>
      <c r="O10" s="3">
        <v>4577</v>
      </c>
      <c r="P10" s="5">
        <f t="shared" ref="P10:P11" si="12">(L10/L9-1)*100</f>
        <v>3.2454245765601852</v>
      </c>
      <c r="Q10" s="5">
        <f>(M10/M9-1)*100</f>
        <v>2.6907279842178555</v>
      </c>
      <c r="R10" s="5">
        <f t="shared" si="9"/>
        <v>1.4994537166107769</v>
      </c>
      <c r="S10" s="5">
        <f t="shared" ref="S10:S11" si="13">(O10/O9-1)*100</f>
        <v>7.2650574173892757</v>
      </c>
    </row>
    <row r="11" spans="1:19" x14ac:dyDescent="0.25">
      <c r="A11">
        <f t="shared" ref="A11:A14" si="14">A10+1</f>
        <v>2021</v>
      </c>
      <c r="B11">
        <f t="shared" ref="B11:B14" si="15">B10+1</f>
        <v>2020</v>
      </c>
      <c r="C11">
        <v>93.9</v>
      </c>
      <c r="D11">
        <v>94.3</v>
      </c>
      <c r="E11">
        <v>57.5</v>
      </c>
      <c r="F11">
        <v>94.7</v>
      </c>
      <c r="G11">
        <v>93.1</v>
      </c>
      <c r="H11">
        <v>96.1</v>
      </c>
      <c r="I11">
        <v>90.9</v>
      </c>
      <c r="J11">
        <v>95.9</v>
      </c>
      <c r="K11">
        <v>83.1</v>
      </c>
      <c r="L11" s="3">
        <v>37375</v>
      </c>
      <c r="M11" s="3">
        <f t="shared" si="0"/>
        <v>32745</v>
      </c>
      <c r="N11" s="3">
        <v>27744</v>
      </c>
      <c r="O11" s="3">
        <v>4630</v>
      </c>
      <c r="P11" s="5">
        <f t="shared" si="12"/>
        <v>2.8764106798788935</v>
      </c>
      <c r="Q11" s="5">
        <f>(M11/M10-1)*100</f>
        <v>3.1241142569206071</v>
      </c>
      <c r="R11" s="5">
        <f t="shared" si="9"/>
        <v>2.980587209086516</v>
      </c>
      <c r="S11" s="5">
        <f t="shared" si="13"/>
        <v>1.1579637317019831</v>
      </c>
    </row>
    <row r="12" spans="1:19" x14ac:dyDescent="0.25">
      <c r="A12">
        <f t="shared" si="14"/>
        <v>2022</v>
      </c>
      <c r="B12">
        <f t="shared" si="15"/>
        <v>2021</v>
      </c>
      <c r="C12">
        <v>93.7</v>
      </c>
      <c r="D12">
        <v>94.2</v>
      </c>
      <c r="E12">
        <v>55.9</v>
      </c>
      <c r="F12">
        <v>94.5</v>
      </c>
      <c r="G12">
        <v>92.8</v>
      </c>
      <c r="H12" s="5">
        <v>96</v>
      </c>
      <c r="I12">
        <v>90.5</v>
      </c>
      <c r="J12">
        <v>95.8</v>
      </c>
      <c r="K12">
        <v>82.7</v>
      </c>
      <c r="L12" s="3">
        <v>38417</v>
      </c>
      <c r="M12" s="3">
        <f t="shared" ref="M12" si="16">L12-O12</f>
        <v>33635</v>
      </c>
      <c r="N12" s="3">
        <v>28313</v>
      </c>
      <c r="O12" s="3">
        <v>4782</v>
      </c>
      <c r="P12" s="5">
        <f t="shared" ref="P12" si="17">(L12/L11-1)*100</f>
        <v>2.787959866220735</v>
      </c>
      <c r="Q12" s="5">
        <f t="shared" ref="Q12" si="18">(M12/M11-1)*100</f>
        <v>2.7179722094976322</v>
      </c>
      <c r="R12" s="5">
        <f t="shared" si="9"/>
        <v>2.0508938869665538</v>
      </c>
      <c r="S12" s="5">
        <f t="shared" ref="S12" si="19">(O12/O11-1)*100</f>
        <v>3.2829373650107962</v>
      </c>
    </row>
    <row r="13" spans="1:19" x14ac:dyDescent="0.25">
      <c r="A13">
        <f t="shared" si="14"/>
        <v>2023</v>
      </c>
      <c r="B13">
        <f t="shared" si="15"/>
        <v>2022</v>
      </c>
      <c r="C13">
        <v>93.4</v>
      </c>
      <c r="D13">
        <v>93.9</v>
      </c>
      <c r="E13">
        <v>56.3</v>
      </c>
      <c r="F13">
        <v>94.3</v>
      </c>
      <c r="G13">
        <v>92.5</v>
      </c>
      <c r="H13">
        <v>95.8</v>
      </c>
      <c r="I13">
        <v>89.9</v>
      </c>
      <c r="J13">
        <v>95.7</v>
      </c>
      <c r="K13">
        <v>81.900000000000006</v>
      </c>
      <c r="L13" s="3">
        <v>39502</v>
      </c>
      <c r="M13" s="3">
        <v>34569</v>
      </c>
      <c r="N13" s="3">
        <v>29030</v>
      </c>
      <c r="O13" s="3">
        <v>4933</v>
      </c>
      <c r="P13" s="5">
        <f t="shared" ref="P13" si="20">(L13/L12-1)*100</f>
        <v>2.8242705052450745</v>
      </c>
      <c r="Q13" s="5">
        <f t="shared" ref="Q13" si="21">(M13/M12-1)*100</f>
        <v>2.7768693325405103</v>
      </c>
      <c r="R13" s="5">
        <f t="shared" si="9"/>
        <v>2.532405608730981</v>
      </c>
      <c r="S13" s="5">
        <f t="shared" ref="S13" si="22">(O13/O12-1)*100</f>
        <v>3.1576746131325883</v>
      </c>
    </row>
    <row r="14" spans="1:19" x14ac:dyDescent="0.25">
      <c r="A14">
        <f t="shared" si="14"/>
        <v>2024</v>
      </c>
      <c r="B14">
        <f t="shared" si="15"/>
        <v>2023</v>
      </c>
      <c r="C14">
        <v>93.1</v>
      </c>
      <c r="D14">
        <v>93.6</v>
      </c>
      <c r="E14">
        <v>54.2</v>
      </c>
      <c r="F14">
        <v>93.9</v>
      </c>
      <c r="G14">
        <v>92.2</v>
      </c>
      <c r="H14">
        <v>95.5</v>
      </c>
      <c r="I14">
        <v>89.4</v>
      </c>
      <c r="J14">
        <v>95.4</v>
      </c>
      <c r="K14">
        <v>79.8</v>
      </c>
      <c r="L14" s="3">
        <v>40246</v>
      </c>
      <c r="M14" s="3">
        <v>35511</v>
      </c>
      <c r="N14" s="3">
        <v>29509</v>
      </c>
      <c r="O14" s="3">
        <v>4735</v>
      </c>
      <c r="P14" s="5">
        <f t="shared" ref="P14" si="23">(L14/L13-1)*100</f>
        <v>1.8834489392942189</v>
      </c>
      <c r="Q14" s="5">
        <f t="shared" ref="Q14" si="24">(M14/M13-1)*100</f>
        <v>2.7249848129827337</v>
      </c>
      <c r="R14" s="5">
        <f t="shared" si="9"/>
        <v>1.6500172235618393</v>
      </c>
      <c r="S14" s="5">
        <f>(O14/O13-1)*100</f>
        <v>-4.0137847151834549</v>
      </c>
    </row>
    <row r="15" spans="1:19" ht="13" x14ac:dyDescent="0.3">
      <c r="A15" s="8">
        <v>45447</v>
      </c>
      <c r="C15" s="5">
        <v>93</v>
      </c>
      <c r="D15">
        <v>93.5</v>
      </c>
      <c r="E15">
        <v>56.2</v>
      </c>
      <c r="F15">
        <v>93.8</v>
      </c>
      <c r="G15">
        <v>92.2</v>
      </c>
      <c r="H15">
        <v>95.4</v>
      </c>
      <c r="I15">
        <v>89.1</v>
      </c>
      <c r="J15">
        <v>95.4</v>
      </c>
      <c r="K15">
        <v>81.2</v>
      </c>
      <c r="L15" s="3">
        <v>40605</v>
      </c>
      <c r="M15" s="3">
        <v>35640</v>
      </c>
      <c r="N15" s="3">
        <v>29621</v>
      </c>
      <c r="O15" s="3">
        <v>4965</v>
      </c>
      <c r="P15" s="5">
        <f>((L15/39837)-1)*100</f>
        <v>1.9278560132540035</v>
      </c>
      <c r="Q15" s="5">
        <f>((M15/34766)-1)*100</f>
        <v>2.5139504113214084</v>
      </c>
      <c r="R15" s="5">
        <f>(N15/29025-1)*100</f>
        <v>2.0534022394487428</v>
      </c>
      <c r="S15" s="5">
        <f>((O15/5071)-1)*100</f>
        <v>-2.0903174916190093</v>
      </c>
    </row>
    <row r="16" spans="1:19" x14ac:dyDescent="0.25">
      <c r="A16" s="6"/>
      <c r="C16" s="5"/>
      <c r="L16" s="3"/>
      <c r="M16" s="3"/>
      <c r="N16" s="3"/>
      <c r="O16" s="3"/>
    </row>
    <row r="17" spans="1:16" ht="13" x14ac:dyDescent="0.3">
      <c r="E17" s="1" t="s">
        <v>18</v>
      </c>
      <c r="J17" s="1" t="s">
        <v>15</v>
      </c>
      <c r="P17" s="1" t="s">
        <v>35</v>
      </c>
    </row>
    <row r="18" spans="1:16" ht="13" x14ac:dyDescent="0.3">
      <c r="E18" s="7" t="s">
        <v>21</v>
      </c>
      <c r="J18" s="1" t="s">
        <v>16</v>
      </c>
      <c r="K18" s="1" t="s">
        <v>17</v>
      </c>
      <c r="P18" s="1" t="s">
        <v>33</v>
      </c>
    </row>
    <row r="19" spans="1:16" ht="13" x14ac:dyDescent="0.3">
      <c r="E19" s="1" t="s">
        <v>19</v>
      </c>
      <c r="J19">
        <v>96.9</v>
      </c>
      <c r="K19">
        <v>89.6</v>
      </c>
      <c r="P19" s="1" t="s">
        <v>36</v>
      </c>
    </row>
    <row r="20" spans="1:16" ht="13" x14ac:dyDescent="0.3">
      <c r="E20" s="1" t="s">
        <v>20</v>
      </c>
      <c r="J20" s="7" t="s">
        <v>24</v>
      </c>
    </row>
    <row r="21" spans="1:16" x14ac:dyDescent="0.25">
      <c r="E21" s="7" t="s">
        <v>22</v>
      </c>
      <c r="J21" s="7" t="s">
        <v>28</v>
      </c>
    </row>
    <row r="22" spans="1:16" x14ac:dyDescent="0.25">
      <c r="E22" s="7" t="s">
        <v>23</v>
      </c>
      <c r="J22" s="7" t="s">
        <v>25</v>
      </c>
    </row>
    <row r="23" spans="1:16" x14ac:dyDescent="0.25">
      <c r="J23" s="7" t="s">
        <v>26</v>
      </c>
    </row>
    <row r="24" spans="1:16" x14ac:dyDescent="0.25">
      <c r="J24" s="7" t="s">
        <v>27</v>
      </c>
    </row>
    <row r="25" spans="1:16" x14ac:dyDescent="0.25">
      <c r="J25" s="7" t="s">
        <v>29</v>
      </c>
    </row>
    <row r="26" spans="1:16" x14ac:dyDescent="0.25">
      <c r="J26" s="7" t="s">
        <v>30</v>
      </c>
    </row>
    <row r="27" spans="1:16" x14ac:dyDescent="0.25">
      <c r="J27" s="7" t="s">
        <v>31</v>
      </c>
    </row>
    <row r="30" spans="1:16" x14ac:dyDescent="0.25">
      <c r="A30" s="7" t="s">
        <v>37</v>
      </c>
    </row>
    <row r="31" spans="1:16" x14ac:dyDescent="0.25">
      <c r="A31" t="s">
        <v>38</v>
      </c>
    </row>
  </sheetData>
  <phoneticPr fontId="1" type="noConversion"/>
  <printOptions gridLines="1"/>
  <pageMargins left="0.75" right="0.75" top="1" bottom="1" header="0.5" footer="0.5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53125" defaultRowHeight="12.5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53125" defaultRowHeight="12.5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Den norske legeforening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atarald</dc:creator>
  <cp:keywords/>
  <dc:description/>
  <cp:lastModifiedBy>Heidi Østvedt Strydom</cp:lastModifiedBy>
  <cp:revision/>
  <cp:lastPrinted>2024-05-23T14:12:55Z</cp:lastPrinted>
  <dcterms:created xsi:type="dcterms:W3CDTF">2008-04-14T10:48:22Z</dcterms:created>
  <dcterms:modified xsi:type="dcterms:W3CDTF">2024-06-05T15:49:45Z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