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fagmedisinske foreninger" sheetId="1" r:id="rId1"/>
  </sheets>
  <definedNames/>
  <calcPr fullCalcOnLoad="1"/>
</workbook>
</file>

<file path=xl/sharedStrings.xml><?xml version="1.0" encoding="utf-8"?>
<sst xmlns="http://schemas.openxmlformats.org/spreadsheetml/2006/main" count="179" uniqueCount="74">
  <si>
    <t xml:space="preserve"> </t>
  </si>
  <si>
    <t xml:space="preserve"> -----------------------------------------------------------------------------------------------</t>
  </si>
  <si>
    <t xml:space="preserve"> Den norske patologforening</t>
  </si>
  <si>
    <t xml:space="preserve"> Norsk anestesiologisk forening</t>
  </si>
  <si>
    <t xml:space="preserve"> Norsk barne- og ungdomspsykiatrisk forening</t>
  </si>
  <si>
    <t xml:space="preserve"> Norsk barnekirurgisk forening</t>
  </si>
  <si>
    <t xml:space="preserve"> Norsk barnelegeforening</t>
  </si>
  <si>
    <t xml:space="preserve"> Norsk cardiologisk selskap</t>
  </si>
  <si>
    <t xml:space="preserve"> Norsk dermatologisk selskap</t>
  </si>
  <si>
    <t xml:space="preserve"> Norsk endokrinologisk forening</t>
  </si>
  <si>
    <t xml:space="preserve"> Norsk for.f.medisinsk biokjemi</t>
  </si>
  <si>
    <t xml:space="preserve"> Norsk for.f.gastroenterologisk kirurgi</t>
  </si>
  <si>
    <t xml:space="preserve"> Norsk for.f.infeksjonsmedisin</t>
  </si>
  <si>
    <t xml:space="preserve"> Norsk for.f.klinisk farmakologi</t>
  </si>
  <si>
    <t xml:space="preserve"> Norsk for.f.klinisk nevrofysiologi</t>
  </si>
  <si>
    <t xml:space="preserve"> Norsk for.f.lungemedisin</t>
  </si>
  <si>
    <t xml:space="preserve"> Norsk for.f.maxillofacial kirurgi</t>
  </si>
  <si>
    <t xml:space="preserve"> Norsk for.f.medisinsk genetikk</t>
  </si>
  <si>
    <t xml:space="preserve"> Norsk gastroenterologisk forening</t>
  </si>
  <si>
    <t xml:space="preserve"> Norsk geriatrisk forening</t>
  </si>
  <si>
    <t xml:space="preserve"> Norsk gynekologisk forening</t>
  </si>
  <si>
    <t xml:space="preserve"> Norsk indremedisinsk forening</t>
  </si>
  <si>
    <t xml:space="preserve"> Norsk karkirurgisk forening</t>
  </si>
  <si>
    <t xml:space="preserve"> Norsk kirurgisk forening</t>
  </si>
  <si>
    <t xml:space="preserve"> Norsk nevrokirurgisk forening</t>
  </si>
  <si>
    <t xml:space="preserve"> Norsk nevrologisk forening</t>
  </si>
  <si>
    <t xml:space="preserve"> Norsk nyremedisinsk forening</t>
  </si>
  <si>
    <t xml:space="preserve"> Norsk oftalmologisk forening</t>
  </si>
  <si>
    <t xml:space="preserve"> Norsk onkologisk forening</t>
  </si>
  <si>
    <t xml:space="preserve"> Norsk ortopedisk forening</t>
  </si>
  <si>
    <t xml:space="preserve"> Norsk plastikkirurgisk forening</t>
  </si>
  <si>
    <t xml:space="preserve"> Norsk psykiatrisk forening</t>
  </si>
  <si>
    <t xml:space="preserve"> Norsk radiologisk forening</t>
  </si>
  <si>
    <t xml:space="preserve"> Norsk revmatologisk forening</t>
  </si>
  <si>
    <t xml:space="preserve"> Norsk selskap for hematologi</t>
  </si>
  <si>
    <t xml:space="preserve"> Norsk thoraxkirurgisk forening</t>
  </si>
  <si>
    <t xml:space="preserve"> Norsk urologisk forening</t>
  </si>
  <si>
    <t xml:space="preserve"> Norsk samfunnsmedisinsk forening</t>
  </si>
  <si>
    <t xml:space="preserve"> Sum</t>
  </si>
  <si>
    <t xml:space="preserve"> Norsk for.f.fysikalsk medisin og rehabiltering</t>
  </si>
  <si>
    <t>-----------------------------------------------------------------------------------------------</t>
  </si>
  <si>
    <t xml:space="preserve"> Norsk for.f.immunologi og transfusjonsmedisin</t>
  </si>
  <si>
    <t xml:space="preserve"> Norsk for.f.otorhinolaryngologi, hode- og halskirurgi</t>
  </si>
  <si>
    <t xml:space="preserve"> Norsk for.f.allmennmedisin</t>
  </si>
  <si>
    <t xml:space="preserve"> Norsk for.f.arbeidsmedisin</t>
  </si>
  <si>
    <t xml:space="preserve"> Norsk for.f.bryst- og endokrinkirurgi</t>
  </si>
  <si>
    <t>Ikke-spesialist i FMF</t>
  </si>
  <si>
    <t>Spesialist (alle) i FMF</t>
  </si>
  <si>
    <t>Spesialist i fag i Dnlf</t>
  </si>
  <si>
    <t xml:space="preserve"> Norsk for.f.nukleærmedisin</t>
  </si>
  <si>
    <t xml:space="preserve"> Norsk for.f.medisinsk mikrobiologi</t>
  </si>
  <si>
    <t>Definisjoner:</t>
  </si>
  <si>
    <t>Spesialist (alle) i FMF = Alle ordinære medlemmer i FMF som har minst én godkjent spesialitet</t>
  </si>
  <si>
    <t>Spesialist i fag i Dnlf = Alle medlemmer i Dnlf som er godkjent spesialist i faget</t>
  </si>
  <si>
    <t xml:space="preserve">Valggruppe 1 Kirurgiske fag (4)   </t>
  </si>
  <si>
    <t xml:space="preserve">Valggruppe 2 Medisinske fag (4) </t>
  </si>
  <si>
    <t xml:space="preserve">Valggruppe 3 Allmennmedisin (3) </t>
  </si>
  <si>
    <t>Valggruppe 4 Grupperettede med.fag (3)</t>
  </si>
  <si>
    <t xml:space="preserve">Valggruppe 5 Med.servicefag (3)   </t>
  </si>
  <si>
    <t>Valggruppe 6 Psykiatriske fag (3)</t>
  </si>
  <si>
    <t>LIS reg.u.u.</t>
  </si>
  <si>
    <t>LIS reg.u.u.2</t>
  </si>
  <si>
    <t xml:space="preserve">Sum ord.medlem </t>
  </si>
  <si>
    <t>LIS reg.u.u. = Leger uten noen spesialistgodkjenning som er registrert med spesialitet de er under utdanning til, uavhengig av stilling og spesialitetsstatus.</t>
  </si>
  <si>
    <t>LIS-andel2</t>
  </si>
  <si>
    <t>Medlemstall i fagmedisinske foreninger per 1.2.2009 mv.</t>
  </si>
  <si>
    <t>Medlemmer i FMF per i dag</t>
  </si>
  <si>
    <t>Medlemmer i Dnlf per i dag</t>
  </si>
  <si>
    <t>LIS-andel1*</t>
  </si>
  <si>
    <t>LIS-andel2*</t>
  </si>
  <si>
    <t>LIS-andel* = Andel av LIS som er medlemmer av FMF per i dag, for hver av de to definisjonene ovenfor</t>
  </si>
  <si>
    <t>LIS reg.u.u.2 = Leger uten spesialistgodkjenning i grenspesialitet, ellers som over.</t>
  </si>
  <si>
    <t>Merk at en evt lovendring som vil medføre obligatorisk medlemskap for LIS kan omfatte flere LIS enn de som er registrert med spesialitet</t>
  </si>
  <si>
    <t>de er under utdanning til, som er det vi legger til grunn her. Merk også at det kan være avvik mellom FMF og spesialitet for LIS.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</si>
</sst>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5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7.421875" style="0" customWidth="1"/>
    <col min="2" max="2" width="20.00390625" style="0" customWidth="1"/>
    <col min="3" max="3" width="18.7109375" style="0" customWidth="1"/>
    <col min="4" max="4" width="16.140625" style="0" customWidth="1"/>
    <col min="5" max="5" width="19.57421875" style="0" customWidth="1"/>
    <col min="6" max="6" width="42.8515625" style="0" customWidth="1"/>
    <col min="7" max="7" width="11.7109375" style="0" customWidth="1"/>
    <col min="8" max="8" width="12.8515625" style="0" customWidth="1"/>
    <col min="9" max="10" width="11.7109375" style="0" customWidth="1"/>
    <col min="11" max="11" width="13.140625" style="0" customWidth="1"/>
    <col min="12" max="13" width="11.7109375" style="0" customWidth="1"/>
  </cols>
  <sheetData>
    <row r="1" spans="1:6" ht="23.25">
      <c r="A1" s="2" t="s">
        <v>65</v>
      </c>
      <c r="F1" s="2" t="s">
        <v>65</v>
      </c>
    </row>
    <row r="2" spans="7:11" ht="12.75">
      <c r="G2" s="4" t="s">
        <v>66</v>
      </c>
      <c r="H2" s="4"/>
      <c r="J2" s="4" t="s">
        <v>67</v>
      </c>
      <c r="K2" s="4"/>
    </row>
    <row r="3" spans="2:13" s="4" customFormat="1" ht="12.75">
      <c r="B3" s="4" t="s">
        <v>47</v>
      </c>
      <c r="C3" s="4" t="s">
        <v>46</v>
      </c>
      <c r="D3" s="4" t="s">
        <v>62</v>
      </c>
      <c r="E3" s="4" t="s">
        <v>48</v>
      </c>
      <c r="G3" s="4" t="s">
        <v>60</v>
      </c>
      <c r="H3" s="4" t="s">
        <v>61</v>
      </c>
      <c r="I3" s="4" t="s">
        <v>64</v>
      </c>
      <c r="J3" s="4" t="s">
        <v>60</v>
      </c>
      <c r="K3" s="4" t="s">
        <v>61</v>
      </c>
      <c r="L3" s="4" t="s">
        <v>68</v>
      </c>
      <c r="M3" s="4" t="s">
        <v>69</v>
      </c>
    </row>
    <row r="4" spans="1:10" ht="12.75">
      <c r="A4" t="s">
        <v>1</v>
      </c>
      <c r="B4" s="3" t="s">
        <v>40</v>
      </c>
      <c r="C4" s="3" t="s">
        <v>40</v>
      </c>
      <c r="D4" s="3" t="s">
        <v>40</v>
      </c>
      <c r="F4" t="s">
        <v>1</v>
      </c>
      <c r="H4" s="3" t="s">
        <v>40</v>
      </c>
      <c r="J4" s="3" t="s">
        <v>40</v>
      </c>
    </row>
    <row r="5" spans="1:13" ht="12.75">
      <c r="A5" t="s">
        <v>2</v>
      </c>
      <c r="B5" s="1">
        <v>209</v>
      </c>
      <c r="C5" s="1">
        <v>65</v>
      </c>
      <c r="D5" s="1">
        <f>B5+C5</f>
        <v>274</v>
      </c>
      <c r="E5" s="1">
        <v>217</v>
      </c>
      <c r="F5" t="s">
        <v>2</v>
      </c>
      <c r="G5">
        <v>46</v>
      </c>
      <c r="H5">
        <v>46</v>
      </c>
      <c r="I5" s="6">
        <f>H5/D5*100</f>
        <v>16.78832116788321</v>
      </c>
      <c r="J5">
        <v>71</v>
      </c>
      <c r="K5">
        <v>74</v>
      </c>
      <c r="L5" s="6">
        <f>G5/J5*100</f>
        <v>64.7887323943662</v>
      </c>
      <c r="M5" s="6">
        <f>H5/K5*100</f>
        <v>62.16216216216216</v>
      </c>
    </row>
    <row r="6" spans="1:13" ht="12.75">
      <c r="A6" t="s">
        <v>3</v>
      </c>
      <c r="B6" s="1">
        <v>745</v>
      </c>
      <c r="C6" s="1">
        <v>276</v>
      </c>
      <c r="D6" s="1">
        <f aca="true" t="shared" si="0" ref="D6:D50">B6+C6</f>
        <v>1021</v>
      </c>
      <c r="E6" s="1">
        <v>777</v>
      </c>
      <c r="F6" t="s">
        <v>3</v>
      </c>
      <c r="G6">
        <v>237</v>
      </c>
      <c r="H6">
        <v>254</v>
      </c>
      <c r="I6" s="6">
        <f aca="true" t="shared" si="1" ref="I6:I60">H6/D6*100</f>
        <v>24.877571008814886</v>
      </c>
      <c r="J6">
        <v>320</v>
      </c>
      <c r="K6">
        <v>323</v>
      </c>
      <c r="L6" s="6">
        <f aca="true" t="shared" si="2" ref="L6:L60">G6/J6*100</f>
        <v>74.0625</v>
      </c>
      <c r="M6" s="6">
        <f aca="true" t="shared" si="3" ref="M6:M60">H6/K6*100</f>
        <v>78.63777089783281</v>
      </c>
    </row>
    <row r="7" spans="1:13" ht="12.75">
      <c r="A7" t="s">
        <v>4</v>
      </c>
      <c r="B7" s="1">
        <v>213</v>
      </c>
      <c r="C7" s="1">
        <v>134</v>
      </c>
      <c r="D7" s="1">
        <f t="shared" si="0"/>
        <v>347</v>
      </c>
      <c r="E7" s="1">
        <v>251</v>
      </c>
      <c r="F7" t="s">
        <v>4</v>
      </c>
      <c r="G7">
        <v>106</v>
      </c>
      <c r="H7">
        <v>113</v>
      </c>
      <c r="I7" s="6">
        <f t="shared" si="1"/>
        <v>32.564841498559076</v>
      </c>
      <c r="J7">
        <v>168</v>
      </c>
      <c r="K7">
        <v>184</v>
      </c>
      <c r="L7" s="6">
        <f t="shared" si="2"/>
        <v>63.095238095238095</v>
      </c>
      <c r="M7" s="6">
        <f t="shared" si="3"/>
        <v>61.41304347826087</v>
      </c>
    </row>
    <row r="8" spans="1:13" ht="12.75">
      <c r="A8" t="s">
        <v>5</v>
      </c>
      <c r="B8" s="1">
        <v>25</v>
      </c>
      <c r="C8" s="1">
        <v>4</v>
      </c>
      <c r="D8" s="1">
        <f t="shared" si="0"/>
        <v>29</v>
      </c>
      <c r="E8" s="1">
        <v>25</v>
      </c>
      <c r="F8" t="s">
        <v>5</v>
      </c>
      <c r="G8">
        <v>2</v>
      </c>
      <c r="H8">
        <v>3</v>
      </c>
      <c r="I8" s="6">
        <f t="shared" si="1"/>
        <v>10.344827586206897</v>
      </c>
      <c r="J8">
        <v>4</v>
      </c>
      <c r="K8">
        <v>5</v>
      </c>
      <c r="L8" s="6">
        <f t="shared" si="2"/>
        <v>50</v>
      </c>
      <c r="M8" s="6">
        <f t="shared" si="3"/>
        <v>60</v>
      </c>
    </row>
    <row r="9" spans="1:13" ht="12.75">
      <c r="A9" t="s">
        <v>6</v>
      </c>
      <c r="B9" s="1">
        <v>532</v>
      </c>
      <c r="C9" s="1">
        <v>229</v>
      </c>
      <c r="D9" s="1">
        <f t="shared" si="0"/>
        <v>761</v>
      </c>
      <c r="E9" s="1">
        <v>599</v>
      </c>
      <c r="F9" t="s">
        <v>6</v>
      </c>
      <c r="G9">
        <v>181</v>
      </c>
      <c r="H9">
        <v>195</v>
      </c>
      <c r="I9" s="6">
        <f t="shared" si="1"/>
        <v>25.624178712220765</v>
      </c>
      <c r="J9">
        <v>244</v>
      </c>
      <c r="K9">
        <v>254</v>
      </c>
      <c r="L9" s="6">
        <f t="shared" si="2"/>
        <v>74.18032786885246</v>
      </c>
      <c r="M9" s="6">
        <f t="shared" si="3"/>
        <v>76.77165354330708</v>
      </c>
    </row>
    <row r="10" spans="1:13" ht="12.75">
      <c r="A10" t="s">
        <v>7</v>
      </c>
      <c r="B10" s="1">
        <v>383</v>
      </c>
      <c r="C10" s="1">
        <v>163</v>
      </c>
      <c r="D10" s="1">
        <f t="shared" si="0"/>
        <v>546</v>
      </c>
      <c r="E10" s="1">
        <v>352</v>
      </c>
      <c r="F10" t="s">
        <v>7</v>
      </c>
      <c r="G10">
        <v>99</v>
      </c>
      <c r="H10">
        <v>116</v>
      </c>
      <c r="I10" s="6">
        <f t="shared" si="1"/>
        <v>21.245421245421245</v>
      </c>
      <c r="J10">
        <v>59</v>
      </c>
      <c r="K10">
        <v>84</v>
      </c>
      <c r="L10" s="6">
        <f t="shared" si="2"/>
        <v>167.79661016949152</v>
      </c>
      <c r="M10" s="6">
        <f t="shared" si="3"/>
        <v>138.0952380952381</v>
      </c>
    </row>
    <row r="11" spans="1:13" ht="12.75">
      <c r="A11" t="s">
        <v>8</v>
      </c>
      <c r="B11" s="1">
        <v>172</v>
      </c>
      <c r="C11" s="1">
        <v>48</v>
      </c>
      <c r="D11" s="1">
        <f t="shared" si="0"/>
        <v>220</v>
      </c>
      <c r="E11" s="1">
        <v>175</v>
      </c>
      <c r="F11" t="s">
        <v>8</v>
      </c>
      <c r="G11">
        <v>36</v>
      </c>
      <c r="H11">
        <v>38</v>
      </c>
      <c r="I11" s="6">
        <f t="shared" si="1"/>
        <v>17.272727272727273</v>
      </c>
      <c r="J11">
        <v>46</v>
      </c>
      <c r="K11">
        <v>47</v>
      </c>
      <c r="L11" s="6">
        <f t="shared" si="2"/>
        <v>78.26086956521739</v>
      </c>
      <c r="M11" s="6">
        <f t="shared" si="3"/>
        <v>80.85106382978722</v>
      </c>
    </row>
    <row r="12" spans="1:13" ht="12.75">
      <c r="A12" t="s">
        <v>9</v>
      </c>
      <c r="B12" s="1">
        <v>80</v>
      </c>
      <c r="C12" s="1">
        <v>26</v>
      </c>
      <c r="D12" s="1">
        <f t="shared" si="0"/>
        <v>106</v>
      </c>
      <c r="E12" s="1">
        <v>81</v>
      </c>
      <c r="F12" t="s">
        <v>9</v>
      </c>
      <c r="G12">
        <v>14</v>
      </c>
      <c r="H12">
        <v>15</v>
      </c>
      <c r="I12" s="6">
        <f t="shared" si="1"/>
        <v>14.150943396226415</v>
      </c>
      <c r="J12">
        <v>22</v>
      </c>
      <c r="K12">
        <v>25</v>
      </c>
      <c r="L12" s="6">
        <f t="shared" si="2"/>
        <v>63.63636363636363</v>
      </c>
      <c r="M12" s="6">
        <f t="shared" si="3"/>
        <v>60</v>
      </c>
    </row>
    <row r="13" spans="1:13" ht="12.75">
      <c r="A13" t="s">
        <v>43</v>
      </c>
      <c r="B13" s="1">
        <v>2761</v>
      </c>
      <c r="C13" s="1">
        <v>2193</v>
      </c>
      <c r="D13" s="1">
        <f t="shared" si="0"/>
        <v>4954</v>
      </c>
      <c r="E13" s="1">
        <v>2730</v>
      </c>
      <c r="F13" t="s">
        <v>43</v>
      </c>
      <c r="G13">
        <v>578</v>
      </c>
      <c r="H13">
        <v>683</v>
      </c>
      <c r="I13" s="6">
        <f t="shared" si="1"/>
        <v>13.786838918046024</v>
      </c>
      <c r="J13">
        <v>653</v>
      </c>
      <c r="K13">
        <v>713</v>
      </c>
      <c r="L13" s="6">
        <f t="shared" si="2"/>
        <v>88.51454823889739</v>
      </c>
      <c r="M13" s="6">
        <f t="shared" si="3"/>
        <v>95.79242636746143</v>
      </c>
    </row>
    <row r="14" spans="1:13" ht="12.75">
      <c r="A14" t="s">
        <v>44</v>
      </c>
      <c r="B14" s="1">
        <v>205</v>
      </c>
      <c r="C14" s="1">
        <v>35</v>
      </c>
      <c r="D14" s="1">
        <f t="shared" si="0"/>
        <v>240</v>
      </c>
      <c r="E14" s="1">
        <v>255</v>
      </c>
      <c r="F14" t="s">
        <v>44</v>
      </c>
      <c r="G14">
        <v>15</v>
      </c>
      <c r="H14">
        <v>30</v>
      </c>
      <c r="I14" s="6">
        <f t="shared" si="1"/>
        <v>12.5</v>
      </c>
      <c r="J14">
        <v>61</v>
      </c>
      <c r="K14">
        <v>83</v>
      </c>
      <c r="L14" s="6">
        <f t="shared" si="2"/>
        <v>24.59016393442623</v>
      </c>
      <c r="M14" s="6">
        <f t="shared" si="3"/>
        <v>36.144578313253014</v>
      </c>
    </row>
    <row r="15" spans="1:13" ht="12.75">
      <c r="A15" t="s">
        <v>45</v>
      </c>
      <c r="B15" s="1">
        <v>27</v>
      </c>
      <c r="C15" s="1">
        <v>9</v>
      </c>
      <c r="D15" s="1">
        <f t="shared" si="0"/>
        <v>36</v>
      </c>
      <c r="E15" s="1">
        <v>9</v>
      </c>
      <c r="F15" t="s">
        <v>45</v>
      </c>
      <c r="G15">
        <v>5</v>
      </c>
      <c r="H15">
        <v>7</v>
      </c>
      <c r="I15" s="6">
        <f t="shared" si="1"/>
        <v>19.444444444444446</v>
      </c>
      <c r="J15">
        <v>3</v>
      </c>
      <c r="K15">
        <v>6</v>
      </c>
      <c r="L15" s="6">
        <f t="shared" si="2"/>
        <v>166.66666666666669</v>
      </c>
      <c r="M15" s="6">
        <f t="shared" si="3"/>
        <v>116.66666666666667</v>
      </c>
    </row>
    <row r="16" spans="1:13" ht="12.75">
      <c r="A16" t="s">
        <v>39</v>
      </c>
      <c r="B16" s="1">
        <v>142</v>
      </c>
      <c r="C16" s="1">
        <v>55</v>
      </c>
      <c r="D16" s="1">
        <f t="shared" si="0"/>
        <v>197</v>
      </c>
      <c r="E16" s="1">
        <v>170</v>
      </c>
      <c r="F16" t="s">
        <v>39</v>
      </c>
      <c r="G16">
        <v>48</v>
      </c>
      <c r="H16">
        <v>54</v>
      </c>
      <c r="I16" s="6">
        <f t="shared" si="1"/>
        <v>27.411167512690355</v>
      </c>
      <c r="J16">
        <v>84</v>
      </c>
      <c r="K16">
        <v>97</v>
      </c>
      <c r="L16" s="6">
        <f t="shared" si="2"/>
        <v>57.14285714285714</v>
      </c>
      <c r="M16" s="6">
        <f t="shared" si="3"/>
        <v>55.670103092783506</v>
      </c>
    </row>
    <row r="17" spans="1:13" ht="12.75">
      <c r="A17" t="s">
        <v>11</v>
      </c>
      <c r="B17" s="1">
        <v>228</v>
      </c>
      <c r="C17" s="1">
        <v>31</v>
      </c>
      <c r="D17" s="1">
        <f t="shared" si="0"/>
        <v>259</v>
      </c>
      <c r="E17" s="1">
        <v>229</v>
      </c>
      <c r="F17" t="s">
        <v>11</v>
      </c>
      <c r="G17">
        <v>17</v>
      </c>
      <c r="H17">
        <v>23</v>
      </c>
      <c r="I17" s="6">
        <f t="shared" si="1"/>
        <v>8.880308880308881</v>
      </c>
      <c r="J17">
        <v>38</v>
      </c>
      <c r="K17">
        <v>50</v>
      </c>
      <c r="L17" s="6">
        <f t="shared" si="2"/>
        <v>44.73684210526316</v>
      </c>
      <c r="M17" s="6">
        <f t="shared" si="3"/>
        <v>46</v>
      </c>
    </row>
    <row r="18" spans="1:13" ht="12.75">
      <c r="A18" t="s">
        <v>41</v>
      </c>
      <c r="B18" s="1">
        <v>58</v>
      </c>
      <c r="C18" s="1">
        <v>6</v>
      </c>
      <c r="D18" s="1">
        <f t="shared" si="0"/>
        <v>64</v>
      </c>
      <c r="E18" s="1">
        <v>69</v>
      </c>
      <c r="F18" t="s">
        <v>41</v>
      </c>
      <c r="G18">
        <v>4</v>
      </c>
      <c r="H18">
        <v>6</v>
      </c>
      <c r="I18" s="6">
        <f t="shared" si="1"/>
        <v>9.375</v>
      </c>
      <c r="J18">
        <v>11</v>
      </c>
      <c r="K18">
        <v>15</v>
      </c>
      <c r="L18" s="6">
        <f t="shared" si="2"/>
        <v>36.36363636363637</v>
      </c>
      <c r="M18" s="6">
        <f t="shared" si="3"/>
        <v>40</v>
      </c>
    </row>
    <row r="19" spans="1:13" ht="12.75">
      <c r="A19" t="s">
        <v>12</v>
      </c>
      <c r="B19" s="1">
        <v>105</v>
      </c>
      <c r="C19" s="1">
        <v>51</v>
      </c>
      <c r="D19" s="1">
        <f t="shared" si="0"/>
        <v>156</v>
      </c>
      <c r="E19" s="1">
        <v>103</v>
      </c>
      <c r="F19" t="s">
        <v>12</v>
      </c>
      <c r="G19">
        <v>27</v>
      </c>
      <c r="H19">
        <v>32</v>
      </c>
      <c r="I19" s="6">
        <f t="shared" si="1"/>
        <v>20.51282051282051</v>
      </c>
      <c r="J19">
        <v>15</v>
      </c>
      <c r="K19">
        <v>23</v>
      </c>
      <c r="L19" s="6">
        <f t="shared" si="2"/>
        <v>180</v>
      </c>
      <c r="M19" s="6">
        <f t="shared" si="3"/>
        <v>139.1304347826087</v>
      </c>
    </row>
    <row r="20" spans="1:13" ht="12.75">
      <c r="A20" t="s">
        <v>13</v>
      </c>
      <c r="B20" s="1">
        <v>37</v>
      </c>
      <c r="C20" s="1">
        <v>23</v>
      </c>
      <c r="D20" s="1">
        <f t="shared" si="0"/>
        <v>60</v>
      </c>
      <c r="E20" s="1">
        <v>49</v>
      </c>
      <c r="F20" t="s">
        <v>13</v>
      </c>
      <c r="G20">
        <v>14</v>
      </c>
      <c r="H20">
        <v>16</v>
      </c>
      <c r="I20" s="6">
        <f t="shared" si="1"/>
        <v>26.666666666666668</v>
      </c>
      <c r="J20">
        <v>21</v>
      </c>
      <c r="K20">
        <v>25</v>
      </c>
      <c r="L20" s="6">
        <f t="shared" si="2"/>
        <v>66.66666666666666</v>
      </c>
      <c r="M20" s="6">
        <f t="shared" si="3"/>
        <v>64</v>
      </c>
    </row>
    <row r="21" spans="1:13" ht="12.75">
      <c r="A21" t="s">
        <v>14</v>
      </c>
      <c r="B21" s="1">
        <v>35</v>
      </c>
      <c r="C21" s="1">
        <v>7</v>
      </c>
      <c r="D21" s="1">
        <f t="shared" si="0"/>
        <v>42</v>
      </c>
      <c r="E21" s="1">
        <v>38</v>
      </c>
      <c r="F21" t="s">
        <v>14</v>
      </c>
      <c r="G21">
        <v>5</v>
      </c>
      <c r="H21">
        <v>6</v>
      </c>
      <c r="I21" s="6">
        <f t="shared" si="1"/>
        <v>14.285714285714285</v>
      </c>
      <c r="J21">
        <v>4</v>
      </c>
      <c r="K21">
        <v>8</v>
      </c>
      <c r="L21" s="6">
        <f t="shared" si="2"/>
        <v>125</v>
      </c>
      <c r="M21" s="6">
        <f t="shared" si="3"/>
        <v>75</v>
      </c>
    </row>
    <row r="22" spans="1:13" ht="12.75">
      <c r="A22" t="s">
        <v>15</v>
      </c>
      <c r="B22" s="1">
        <v>209</v>
      </c>
      <c r="C22" s="1">
        <v>69</v>
      </c>
      <c r="D22" s="1">
        <f t="shared" si="0"/>
        <v>278</v>
      </c>
      <c r="E22" s="1">
        <v>199</v>
      </c>
      <c r="F22" t="s">
        <v>15</v>
      </c>
      <c r="G22">
        <v>39</v>
      </c>
      <c r="H22">
        <v>53</v>
      </c>
      <c r="I22" s="6">
        <f t="shared" si="1"/>
        <v>19.06474820143885</v>
      </c>
      <c r="J22">
        <v>43</v>
      </c>
      <c r="K22">
        <v>65</v>
      </c>
      <c r="L22" s="6">
        <f t="shared" si="2"/>
        <v>90.69767441860465</v>
      </c>
      <c r="M22" s="6">
        <f t="shared" si="3"/>
        <v>81.53846153846153</v>
      </c>
    </row>
    <row r="23" spans="1:13" ht="12.75">
      <c r="A23" t="s">
        <v>16</v>
      </c>
      <c r="B23" s="1">
        <v>24</v>
      </c>
      <c r="C23" s="1">
        <v>2</v>
      </c>
      <c r="D23" s="1">
        <f t="shared" si="0"/>
        <v>26</v>
      </c>
      <c r="E23" s="1">
        <v>32</v>
      </c>
      <c r="F23" t="s">
        <v>16</v>
      </c>
      <c r="G23">
        <v>0</v>
      </c>
      <c r="H23">
        <v>0</v>
      </c>
      <c r="I23" s="6">
        <f t="shared" si="1"/>
        <v>0</v>
      </c>
      <c r="J23">
        <v>1</v>
      </c>
      <c r="K23">
        <v>1</v>
      </c>
      <c r="L23" s="6">
        <f t="shared" si="2"/>
        <v>0</v>
      </c>
      <c r="M23" s="6">
        <f t="shared" si="3"/>
        <v>0</v>
      </c>
    </row>
    <row r="24" spans="1:13" ht="12.75">
      <c r="A24" t="s">
        <v>10</v>
      </c>
      <c r="B24" s="1">
        <v>86</v>
      </c>
      <c r="C24" s="1">
        <v>13</v>
      </c>
      <c r="D24" s="1">
        <f t="shared" si="0"/>
        <v>99</v>
      </c>
      <c r="E24" s="1">
        <v>123</v>
      </c>
      <c r="F24" t="s">
        <v>10</v>
      </c>
      <c r="G24">
        <v>6</v>
      </c>
      <c r="H24">
        <v>9</v>
      </c>
      <c r="I24" s="6">
        <f t="shared" si="1"/>
        <v>9.090909090909092</v>
      </c>
      <c r="J24">
        <v>21</v>
      </c>
      <c r="K24">
        <v>23</v>
      </c>
      <c r="L24" s="6">
        <f t="shared" si="2"/>
        <v>28.57142857142857</v>
      </c>
      <c r="M24" s="6">
        <f t="shared" si="3"/>
        <v>39.130434782608695</v>
      </c>
    </row>
    <row r="25" spans="1:13" ht="12.75">
      <c r="A25" t="s">
        <v>17</v>
      </c>
      <c r="B25" s="1">
        <v>37</v>
      </c>
      <c r="C25" s="1">
        <v>14</v>
      </c>
      <c r="D25" s="1">
        <f t="shared" si="0"/>
        <v>51</v>
      </c>
      <c r="E25" s="1">
        <v>44</v>
      </c>
      <c r="F25" t="s">
        <v>17</v>
      </c>
      <c r="G25">
        <v>9</v>
      </c>
      <c r="H25">
        <v>10</v>
      </c>
      <c r="I25" s="6">
        <f t="shared" si="1"/>
        <v>19.607843137254903</v>
      </c>
      <c r="J25">
        <v>12</v>
      </c>
      <c r="K25">
        <v>13</v>
      </c>
      <c r="L25" s="6">
        <f t="shared" si="2"/>
        <v>75</v>
      </c>
      <c r="M25" s="6">
        <f t="shared" si="3"/>
        <v>76.92307692307693</v>
      </c>
    </row>
    <row r="26" spans="1:13" ht="12.75">
      <c r="A26" t="s">
        <v>50</v>
      </c>
      <c r="B26" s="1">
        <v>105</v>
      </c>
      <c r="C26" s="1">
        <v>34</v>
      </c>
      <c r="D26" s="1">
        <f>B26+C26</f>
        <v>139</v>
      </c>
      <c r="E26" s="1">
        <v>121</v>
      </c>
      <c r="F26" t="s">
        <v>50</v>
      </c>
      <c r="G26">
        <v>19</v>
      </c>
      <c r="H26">
        <v>20</v>
      </c>
      <c r="I26" s="6">
        <f t="shared" si="1"/>
        <v>14.388489208633093</v>
      </c>
      <c r="J26">
        <v>32</v>
      </c>
      <c r="K26">
        <v>35</v>
      </c>
      <c r="L26" s="6">
        <f t="shared" si="2"/>
        <v>59.375</v>
      </c>
      <c r="M26" s="6">
        <f t="shared" si="3"/>
        <v>57.14285714285714</v>
      </c>
    </row>
    <row r="27" spans="1:13" ht="12.75">
      <c r="A27" t="s">
        <v>49</v>
      </c>
      <c r="B27" s="1">
        <v>39</v>
      </c>
      <c r="C27" s="1">
        <v>5</v>
      </c>
      <c r="D27" s="1">
        <f t="shared" si="0"/>
        <v>44</v>
      </c>
      <c r="E27" s="1">
        <v>63</v>
      </c>
      <c r="F27" t="s">
        <v>49</v>
      </c>
      <c r="G27">
        <v>3</v>
      </c>
      <c r="H27">
        <v>4</v>
      </c>
      <c r="I27" s="6">
        <f t="shared" si="1"/>
        <v>9.090909090909092</v>
      </c>
      <c r="J27">
        <v>12</v>
      </c>
      <c r="K27">
        <v>13</v>
      </c>
      <c r="L27" s="6">
        <f t="shared" si="2"/>
        <v>25</v>
      </c>
      <c r="M27" s="6">
        <f t="shared" si="3"/>
        <v>30.76923076923077</v>
      </c>
    </row>
    <row r="28" spans="1:13" ht="12.75">
      <c r="A28" t="s">
        <v>42</v>
      </c>
      <c r="B28" s="1">
        <v>326</v>
      </c>
      <c r="C28" s="1">
        <v>79</v>
      </c>
      <c r="D28" s="1">
        <f t="shared" si="0"/>
        <v>405</v>
      </c>
      <c r="E28" s="1">
        <v>354</v>
      </c>
      <c r="F28" t="s">
        <v>42</v>
      </c>
      <c r="G28">
        <v>65</v>
      </c>
      <c r="H28">
        <v>70</v>
      </c>
      <c r="I28" s="6">
        <f t="shared" si="1"/>
        <v>17.28395061728395</v>
      </c>
      <c r="J28">
        <v>102</v>
      </c>
      <c r="K28">
        <v>104</v>
      </c>
      <c r="L28" s="6">
        <f t="shared" si="2"/>
        <v>63.725490196078425</v>
      </c>
      <c r="M28" s="6">
        <f t="shared" si="3"/>
        <v>67.3076923076923</v>
      </c>
    </row>
    <row r="29" spans="1:13" ht="12.75">
      <c r="A29" t="s">
        <v>18</v>
      </c>
      <c r="B29" s="1">
        <v>216</v>
      </c>
      <c r="C29" s="1">
        <v>64</v>
      </c>
      <c r="D29" s="1">
        <f t="shared" si="0"/>
        <v>280</v>
      </c>
      <c r="E29" s="1">
        <v>216</v>
      </c>
      <c r="F29" t="s">
        <v>18</v>
      </c>
      <c r="G29">
        <v>40</v>
      </c>
      <c r="H29">
        <v>48</v>
      </c>
      <c r="I29" s="6">
        <f t="shared" si="1"/>
        <v>17.142857142857142</v>
      </c>
      <c r="J29">
        <v>20</v>
      </c>
      <c r="K29">
        <v>26</v>
      </c>
      <c r="L29" s="6">
        <f t="shared" si="2"/>
        <v>200</v>
      </c>
      <c r="M29" s="6">
        <f t="shared" si="3"/>
        <v>184.6153846153846</v>
      </c>
    </row>
    <row r="30" spans="1:13" ht="12.75">
      <c r="A30" t="s">
        <v>19</v>
      </c>
      <c r="B30" s="1">
        <v>95</v>
      </c>
      <c r="C30" s="1">
        <v>46</v>
      </c>
      <c r="D30" s="1">
        <f t="shared" si="0"/>
        <v>141</v>
      </c>
      <c r="E30" s="1">
        <v>110</v>
      </c>
      <c r="F30" t="s">
        <v>19</v>
      </c>
      <c r="G30">
        <v>19</v>
      </c>
      <c r="H30">
        <v>21</v>
      </c>
      <c r="I30" s="6">
        <f t="shared" si="1"/>
        <v>14.893617021276595</v>
      </c>
      <c r="J30">
        <v>33</v>
      </c>
      <c r="K30">
        <v>40</v>
      </c>
      <c r="L30" s="6">
        <f t="shared" si="2"/>
        <v>57.57575757575758</v>
      </c>
      <c r="M30" s="6">
        <f t="shared" si="3"/>
        <v>52.5</v>
      </c>
    </row>
    <row r="31" spans="1:13" ht="12.75">
      <c r="A31" t="s">
        <v>20</v>
      </c>
      <c r="B31" s="1">
        <v>631</v>
      </c>
      <c r="C31" s="1">
        <v>189</v>
      </c>
      <c r="D31" s="1">
        <f t="shared" si="0"/>
        <v>820</v>
      </c>
      <c r="E31" s="1">
        <v>653</v>
      </c>
      <c r="F31" t="s">
        <v>20</v>
      </c>
      <c r="G31">
        <v>155</v>
      </c>
      <c r="H31">
        <v>162</v>
      </c>
      <c r="I31" s="6">
        <f t="shared" si="1"/>
        <v>19.75609756097561</v>
      </c>
      <c r="J31">
        <v>232</v>
      </c>
      <c r="K31">
        <v>241</v>
      </c>
      <c r="L31" s="6">
        <f t="shared" si="2"/>
        <v>66.8103448275862</v>
      </c>
      <c r="M31" s="6">
        <f t="shared" si="3"/>
        <v>67.21991701244814</v>
      </c>
    </row>
    <row r="32" spans="1:13" ht="12.75">
      <c r="A32" t="s">
        <v>21</v>
      </c>
      <c r="B32" s="1">
        <v>1535</v>
      </c>
      <c r="C32" s="1">
        <v>261</v>
      </c>
      <c r="D32" s="1">
        <f t="shared" si="0"/>
        <v>1796</v>
      </c>
      <c r="E32" s="1">
        <v>1688</v>
      </c>
      <c r="F32" t="s">
        <v>21</v>
      </c>
      <c r="G32">
        <v>185</v>
      </c>
      <c r="H32">
        <v>258</v>
      </c>
      <c r="I32" s="6">
        <f t="shared" si="1"/>
        <v>14.365256124721604</v>
      </c>
      <c r="J32">
        <v>840</v>
      </c>
      <c r="K32">
        <v>863</v>
      </c>
      <c r="L32" s="6">
        <f t="shared" si="2"/>
        <v>22.023809523809522</v>
      </c>
      <c r="M32" s="6">
        <f t="shared" si="3"/>
        <v>29.89571263035921</v>
      </c>
    </row>
    <row r="33" spans="1:13" ht="12.75">
      <c r="A33" t="s">
        <v>22</v>
      </c>
      <c r="B33" s="1">
        <v>109</v>
      </c>
      <c r="C33" s="1">
        <v>10</v>
      </c>
      <c r="D33" s="1">
        <f t="shared" si="0"/>
        <v>119</v>
      </c>
      <c r="E33" s="1">
        <v>123</v>
      </c>
      <c r="F33" t="s">
        <v>22</v>
      </c>
      <c r="G33">
        <v>4</v>
      </c>
      <c r="H33">
        <v>5</v>
      </c>
      <c r="I33" s="6">
        <f t="shared" si="1"/>
        <v>4.201680672268908</v>
      </c>
      <c r="J33">
        <v>9</v>
      </c>
      <c r="K33">
        <v>12</v>
      </c>
      <c r="L33" s="6">
        <f t="shared" si="2"/>
        <v>44.44444444444444</v>
      </c>
      <c r="M33" s="6">
        <f t="shared" si="3"/>
        <v>41.66666666666667</v>
      </c>
    </row>
    <row r="34" spans="1:13" ht="12.75">
      <c r="A34" t="s">
        <v>23</v>
      </c>
      <c r="B34" s="1">
        <v>833</v>
      </c>
      <c r="C34" s="1">
        <v>266</v>
      </c>
      <c r="D34" s="1">
        <f t="shared" si="0"/>
        <v>1099</v>
      </c>
      <c r="E34" s="1">
        <v>1166</v>
      </c>
      <c r="F34" t="s">
        <v>23</v>
      </c>
      <c r="G34">
        <v>181</v>
      </c>
      <c r="H34">
        <v>215</v>
      </c>
      <c r="I34" s="6">
        <f t="shared" si="1"/>
        <v>19.563239308462236</v>
      </c>
      <c r="J34">
        <v>323</v>
      </c>
      <c r="K34">
        <v>334</v>
      </c>
      <c r="L34" s="6">
        <f t="shared" si="2"/>
        <v>56.03715170278638</v>
      </c>
      <c r="M34" s="6">
        <f t="shared" si="3"/>
        <v>64.37125748502994</v>
      </c>
    </row>
    <row r="35" spans="1:13" ht="12.75">
      <c r="A35" t="s">
        <v>24</v>
      </c>
      <c r="B35" s="1">
        <v>71</v>
      </c>
      <c r="C35" s="1">
        <v>14</v>
      </c>
      <c r="D35" s="1">
        <f t="shared" si="0"/>
        <v>85</v>
      </c>
      <c r="E35" s="1">
        <v>74</v>
      </c>
      <c r="F35" t="s">
        <v>24</v>
      </c>
      <c r="G35">
        <v>12</v>
      </c>
      <c r="H35">
        <v>12</v>
      </c>
      <c r="I35" s="6">
        <f t="shared" si="1"/>
        <v>14.117647058823529</v>
      </c>
      <c r="J35">
        <v>40</v>
      </c>
      <c r="K35">
        <v>42</v>
      </c>
      <c r="L35" s="6">
        <f t="shared" si="2"/>
        <v>30</v>
      </c>
      <c r="M35" s="6">
        <f t="shared" si="3"/>
        <v>28.57142857142857</v>
      </c>
    </row>
    <row r="36" spans="1:13" ht="12.75">
      <c r="A36" t="s">
        <v>25</v>
      </c>
      <c r="B36" s="1">
        <v>318</v>
      </c>
      <c r="C36" s="1">
        <v>150</v>
      </c>
      <c r="D36" s="1">
        <f t="shared" si="0"/>
        <v>468</v>
      </c>
      <c r="E36" s="1">
        <v>373</v>
      </c>
      <c r="F36" t="s">
        <v>25</v>
      </c>
      <c r="G36">
        <v>117</v>
      </c>
      <c r="H36">
        <v>128</v>
      </c>
      <c r="I36" s="6">
        <f t="shared" si="1"/>
        <v>27.350427350427353</v>
      </c>
      <c r="J36">
        <v>208</v>
      </c>
      <c r="K36">
        <v>217</v>
      </c>
      <c r="L36" s="6">
        <f t="shared" si="2"/>
        <v>56.25</v>
      </c>
      <c r="M36" s="6">
        <f t="shared" si="3"/>
        <v>58.986175115207374</v>
      </c>
    </row>
    <row r="37" spans="1:13" ht="12.75">
      <c r="A37" t="s">
        <v>26</v>
      </c>
      <c r="B37" s="1">
        <v>131</v>
      </c>
      <c r="C37" s="1">
        <v>32</v>
      </c>
      <c r="D37" s="1">
        <f t="shared" si="0"/>
        <v>163</v>
      </c>
      <c r="E37" s="1">
        <v>123</v>
      </c>
      <c r="F37" t="s">
        <v>26</v>
      </c>
      <c r="G37">
        <v>22</v>
      </c>
      <c r="H37">
        <v>28</v>
      </c>
      <c r="I37" s="6">
        <f t="shared" si="1"/>
        <v>17.177914110429448</v>
      </c>
      <c r="J37">
        <v>14</v>
      </c>
      <c r="K37">
        <v>20</v>
      </c>
      <c r="L37" s="6">
        <f t="shared" si="2"/>
        <v>157.14285714285714</v>
      </c>
      <c r="M37" s="6">
        <f t="shared" si="3"/>
        <v>140</v>
      </c>
    </row>
    <row r="38" spans="1:13" ht="12.75">
      <c r="A38" t="s">
        <v>27</v>
      </c>
      <c r="B38" s="1">
        <v>412</v>
      </c>
      <c r="C38" s="1">
        <v>56</v>
      </c>
      <c r="D38" s="1">
        <f t="shared" si="0"/>
        <v>468</v>
      </c>
      <c r="E38" s="1">
        <v>418</v>
      </c>
      <c r="F38" t="s">
        <v>27</v>
      </c>
      <c r="G38">
        <v>44</v>
      </c>
      <c r="H38">
        <v>49</v>
      </c>
      <c r="I38" s="6">
        <f t="shared" si="1"/>
        <v>10.47008547008547</v>
      </c>
      <c r="J38">
        <v>73</v>
      </c>
      <c r="K38">
        <v>75</v>
      </c>
      <c r="L38" s="6">
        <f t="shared" si="2"/>
        <v>60.273972602739725</v>
      </c>
      <c r="M38" s="6">
        <f t="shared" si="3"/>
        <v>65.33333333333333</v>
      </c>
    </row>
    <row r="39" spans="1:13" ht="12.75">
      <c r="A39" t="s">
        <v>28</v>
      </c>
      <c r="B39" s="1">
        <v>165</v>
      </c>
      <c r="C39" s="1">
        <v>115</v>
      </c>
      <c r="D39" s="1">
        <f t="shared" si="0"/>
        <v>280</v>
      </c>
      <c r="E39" s="1">
        <v>176</v>
      </c>
      <c r="F39" t="s">
        <v>28</v>
      </c>
      <c r="G39">
        <v>91</v>
      </c>
      <c r="H39">
        <v>93</v>
      </c>
      <c r="I39" s="6">
        <f t="shared" si="1"/>
        <v>33.214285714285715</v>
      </c>
      <c r="J39">
        <v>137</v>
      </c>
      <c r="K39">
        <v>140</v>
      </c>
      <c r="L39" s="6">
        <f t="shared" si="2"/>
        <v>66.42335766423358</v>
      </c>
      <c r="M39" s="6">
        <f t="shared" si="3"/>
        <v>66.42857142857143</v>
      </c>
    </row>
    <row r="40" spans="1:13" ht="12.75">
      <c r="A40" t="s">
        <v>29</v>
      </c>
      <c r="B40" s="1">
        <v>472</v>
      </c>
      <c r="C40" s="1">
        <v>187</v>
      </c>
      <c r="D40" s="1">
        <f t="shared" si="0"/>
        <v>659</v>
      </c>
      <c r="E40" s="1">
        <v>506</v>
      </c>
      <c r="F40" t="s">
        <v>29</v>
      </c>
      <c r="G40">
        <v>158</v>
      </c>
      <c r="H40">
        <v>169</v>
      </c>
      <c r="I40" s="6">
        <f t="shared" si="1"/>
        <v>25.644916540212442</v>
      </c>
      <c r="J40">
        <v>262</v>
      </c>
      <c r="K40">
        <v>268</v>
      </c>
      <c r="L40" s="6">
        <f t="shared" si="2"/>
        <v>60.30534351145038</v>
      </c>
      <c r="M40" s="6">
        <f t="shared" si="3"/>
        <v>63.059701492537314</v>
      </c>
    </row>
    <row r="41" spans="1:13" ht="12.75">
      <c r="A41" t="s">
        <v>30</v>
      </c>
      <c r="B41" s="1">
        <v>108</v>
      </c>
      <c r="C41" s="1">
        <v>20</v>
      </c>
      <c r="D41" s="1">
        <f t="shared" si="0"/>
        <v>128</v>
      </c>
      <c r="E41" s="1">
        <v>119</v>
      </c>
      <c r="F41" t="s">
        <v>30</v>
      </c>
      <c r="G41">
        <v>13</v>
      </c>
      <c r="H41">
        <v>18</v>
      </c>
      <c r="I41" s="6">
        <f t="shared" si="1"/>
        <v>14.0625</v>
      </c>
      <c r="J41">
        <v>36</v>
      </c>
      <c r="K41">
        <v>39</v>
      </c>
      <c r="L41" s="6">
        <f t="shared" si="2"/>
        <v>36.11111111111111</v>
      </c>
      <c r="M41" s="6">
        <f t="shared" si="3"/>
        <v>46.15384615384615</v>
      </c>
    </row>
    <row r="42" spans="1:13" ht="12.75">
      <c r="A42" t="s">
        <v>31</v>
      </c>
      <c r="B42" s="1">
        <v>1233</v>
      </c>
      <c r="C42" s="1">
        <v>232</v>
      </c>
      <c r="D42" s="1">
        <f t="shared" si="0"/>
        <v>1465</v>
      </c>
      <c r="E42" s="1">
        <v>1320</v>
      </c>
      <c r="F42" t="s">
        <v>31</v>
      </c>
      <c r="G42">
        <v>186</v>
      </c>
      <c r="H42">
        <v>220</v>
      </c>
      <c r="I42" s="6">
        <f t="shared" si="1"/>
        <v>15.017064846416384</v>
      </c>
      <c r="J42">
        <v>421</v>
      </c>
      <c r="K42">
        <v>470</v>
      </c>
      <c r="L42" s="6">
        <f t="shared" si="2"/>
        <v>44.180522565320665</v>
      </c>
      <c r="M42" s="6">
        <f t="shared" si="3"/>
        <v>46.808510638297875</v>
      </c>
    </row>
    <row r="43" spans="1:13" ht="12.75">
      <c r="A43" t="s">
        <v>32</v>
      </c>
      <c r="B43" s="1">
        <v>609</v>
      </c>
      <c r="C43" s="1">
        <v>158</v>
      </c>
      <c r="D43" s="1">
        <f t="shared" si="0"/>
        <v>767</v>
      </c>
      <c r="E43" s="1">
        <v>621</v>
      </c>
      <c r="F43" t="s">
        <v>32</v>
      </c>
      <c r="G43">
        <v>119</v>
      </c>
      <c r="H43">
        <v>124</v>
      </c>
      <c r="I43" s="6">
        <f t="shared" si="1"/>
        <v>16.166883963494133</v>
      </c>
      <c r="J43">
        <v>214</v>
      </c>
      <c r="K43">
        <v>222</v>
      </c>
      <c r="L43" s="6">
        <f t="shared" si="2"/>
        <v>55.60747663551402</v>
      </c>
      <c r="M43" s="6">
        <f t="shared" si="3"/>
        <v>55.85585585585585</v>
      </c>
    </row>
    <row r="44" spans="1:13" ht="12.75">
      <c r="A44" t="s">
        <v>33</v>
      </c>
      <c r="B44" s="1">
        <v>146</v>
      </c>
      <c r="C44" s="1">
        <v>87</v>
      </c>
      <c r="D44" s="1">
        <f t="shared" si="0"/>
        <v>233</v>
      </c>
      <c r="E44" s="1">
        <v>170</v>
      </c>
      <c r="F44" t="s">
        <v>33</v>
      </c>
      <c r="G44">
        <v>68</v>
      </c>
      <c r="H44">
        <v>69</v>
      </c>
      <c r="I44" s="6">
        <f t="shared" si="1"/>
        <v>29.613733905579398</v>
      </c>
      <c r="J44">
        <v>104</v>
      </c>
      <c r="K44">
        <v>106</v>
      </c>
      <c r="L44" s="6">
        <f t="shared" si="2"/>
        <v>65.38461538461539</v>
      </c>
      <c r="M44" s="6">
        <f t="shared" si="3"/>
        <v>65.09433962264151</v>
      </c>
    </row>
    <row r="45" spans="1:13" ht="12.75">
      <c r="A45" t="s">
        <v>37</v>
      </c>
      <c r="B45" s="1">
        <v>212</v>
      </c>
      <c r="C45" s="1">
        <v>90</v>
      </c>
      <c r="D45" s="1">
        <f t="shared" si="0"/>
        <v>302</v>
      </c>
      <c r="E45" s="1">
        <v>537</v>
      </c>
      <c r="F45" t="s">
        <v>37</v>
      </c>
      <c r="G45">
        <v>23</v>
      </c>
      <c r="H45">
        <v>37</v>
      </c>
      <c r="I45" s="6">
        <f t="shared" si="1"/>
        <v>12.251655629139073</v>
      </c>
      <c r="J45">
        <v>57</v>
      </c>
      <c r="K45">
        <v>95</v>
      </c>
      <c r="L45" s="6">
        <f t="shared" si="2"/>
        <v>40.35087719298245</v>
      </c>
      <c r="M45" s="6">
        <f t="shared" si="3"/>
        <v>38.94736842105263</v>
      </c>
    </row>
    <row r="46" spans="1:13" ht="12.75">
      <c r="A46" t="s">
        <v>34</v>
      </c>
      <c r="B46" s="1">
        <v>94</v>
      </c>
      <c r="C46" s="1">
        <v>18</v>
      </c>
      <c r="D46" s="1">
        <f t="shared" si="0"/>
        <v>112</v>
      </c>
      <c r="E46" s="1">
        <v>80</v>
      </c>
      <c r="F46" t="s">
        <v>34</v>
      </c>
      <c r="G46">
        <v>6</v>
      </c>
      <c r="H46">
        <v>10</v>
      </c>
      <c r="I46" s="6">
        <f t="shared" si="1"/>
        <v>8.928571428571429</v>
      </c>
      <c r="J46">
        <v>15</v>
      </c>
      <c r="K46">
        <v>21</v>
      </c>
      <c r="L46" s="6">
        <f t="shared" si="2"/>
        <v>40</v>
      </c>
      <c r="M46" s="6">
        <f t="shared" si="3"/>
        <v>47.61904761904761</v>
      </c>
    </row>
    <row r="47" spans="1:13" ht="12.75">
      <c r="A47" t="s">
        <v>35</v>
      </c>
      <c r="B47" s="1">
        <v>54</v>
      </c>
      <c r="C47" s="1">
        <v>8</v>
      </c>
      <c r="D47" s="1">
        <f t="shared" si="0"/>
        <v>62</v>
      </c>
      <c r="E47" s="1">
        <v>77</v>
      </c>
      <c r="F47" t="s">
        <v>35</v>
      </c>
      <c r="G47">
        <v>6</v>
      </c>
      <c r="H47">
        <v>8</v>
      </c>
      <c r="I47" s="6">
        <f t="shared" si="1"/>
        <v>12.903225806451612</v>
      </c>
      <c r="J47">
        <v>11</v>
      </c>
      <c r="K47">
        <v>14</v>
      </c>
      <c r="L47" s="6">
        <f t="shared" si="2"/>
        <v>54.54545454545454</v>
      </c>
      <c r="M47" s="6">
        <f t="shared" si="3"/>
        <v>57.14285714285714</v>
      </c>
    </row>
    <row r="48" spans="1:13" ht="12.75">
      <c r="A48" t="s">
        <v>36</v>
      </c>
      <c r="B48" s="1">
        <v>179</v>
      </c>
      <c r="C48" s="1">
        <v>35</v>
      </c>
      <c r="D48" s="1">
        <f t="shared" si="0"/>
        <v>214</v>
      </c>
      <c r="E48" s="1">
        <v>173</v>
      </c>
      <c r="F48" t="s">
        <v>36</v>
      </c>
      <c r="G48">
        <v>21</v>
      </c>
      <c r="H48">
        <v>26</v>
      </c>
      <c r="I48" s="6">
        <f t="shared" si="1"/>
        <v>12.149532710280374</v>
      </c>
      <c r="J48">
        <v>19</v>
      </c>
      <c r="K48">
        <v>23</v>
      </c>
      <c r="L48" s="6">
        <f t="shared" si="2"/>
        <v>110.5263157894737</v>
      </c>
      <c r="M48" s="6">
        <f t="shared" si="3"/>
        <v>113.04347826086956</v>
      </c>
    </row>
    <row r="49" spans="1:13" ht="12.75">
      <c r="A49" t="s">
        <v>1</v>
      </c>
      <c r="B49" s="3" t="s">
        <v>40</v>
      </c>
      <c r="C49" s="3" t="s">
        <v>40</v>
      </c>
      <c r="D49" s="3" t="s">
        <v>40</v>
      </c>
      <c r="E49" s="3" t="s">
        <v>40</v>
      </c>
      <c r="F49" t="s">
        <v>1</v>
      </c>
      <c r="G49" t="s">
        <v>1</v>
      </c>
      <c r="H49" t="s">
        <v>1</v>
      </c>
      <c r="I49" t="s">
        <v>1</v>
      </c>
      <c r="J49" s="3"/>
      <c r="K49" s="3"/>
      <c r="L49" s="6"/>
      <c r="M49" s="6"/>
    </row>
    <row r="50" spans="1:13" s="4" customFormat="1" ht="12.75">
      <c r="A50" s="4" t="s">
        <v>38</v>
      </c>
      <c r="B50" s="7">
        <f>SUM(B5:B48)</f>
        <v>14406</v>
      </c>
      <c r="C50" s="7">
        <f>SUM(C5:C48)</f>
        <v>5609</v>
      </c>
      <c r="D50" s="7">
        <f t="shared" si="0"/>
        <v>20015</v>
      </c>
      <c r="E50" s="7">
        <f>SUM(E5:E48)</f>
        <v>15788</v>
      </c>
      <c r="F50" s="4" t="s">
        <v>38</v>
      </c>
      <c r="G50" s="7">
        <f>SUM(G5:G48)</f>
        <v>3045</v>
      </c>
      <c r="H50" s="7">
        <f>SUM(H5:H48)</f>
        <v>3503</v>
      </c>
      <c r="I50" s="8">
        <f t="shared" si="1"/>
        <v>17.501873594803897</v>
      </c>
      <c r="J50" s="7">
        <f>SUM(J5:J48)</f>
        <v>5115</v>
      </c>
      <c r="K50" s="7">
        <f>SUM(K5:K48)</f>
        <v>5538</v>
      </c>
      <c r="L50" s="8">
        <f t="shared" si="2"/>
        <v>59.530791788856305</v>
      </c>
      <c r="M50" s="8">
        <f t="shared" si="3"/>
        <v>63.25388226796677</v>
      </c>
    </row>
    <row r="51" spans="1:13" ht="12.75">
      <c r="A51" t="s">
        <v>1</v>
      </c>
      <c r="B51" s="3" t="s">
        <v>40</v>
      </c>
      <c r="C51" s="3" t="s">
        <v>40</v>
      </c>
      <c r="D51" s="3" t="s">
        <v>40</v>
      </c>
      <c r="E51" s="3" t="s">
        <v>40</v>
      </c>
      <c r="F51" t="s">
        <v>1</v>
      </c>
      <c r="G51" t="s">
        <v>1</v>
      </c>
      <c r="H51" t="s">
        <v>1</v>
      </c>
      <c r="I51" t="s">
        <v>1</v>
      </c>
      <c r="J51" s="3"/>
      <c r="K51" s="3"/>
      <c r="L51" s="6"/>
      <c r="M51" s="6"/>
    </row>
    <row r="52" spans="1:13" ht="12.75">
      <c r="A52" t="s">
        <v>0</v>
      </c>
      <c r="F52" t="s">
        <v>0</v>
      </c>
      <c r="I52" s="6"/>
      <c r="L52" s="6"/>
      <c r="M52" s="6"/>
    </row>
    <row r="53" spans="1:13" ht="12.75">
      <c r="A53" t="s">
        <v>54</v>
      </c>
      <c r="B53" s="1">
        <f aca="true" t="shared" si="4" ref="B53:H53">B8+B17+B23+B28+B31+B33+B34+B35+B38+B40+B41+B47+B48+B15</f>
        <v>3499</v>
      </c>
      <c r="C53" s="1">
        <f t="shared" si="4"/>
        <v>910</v>
      </c>
      <c r="D53" s="1">
        <f t="shared" si="4"/>
        <v>4409</v>
      </c>
      <c r="E53" s="1">
        <f t="shared" si="4"/>
        <v>3958</v>
      </c>
      <c r="F53" t="s">
        <v>54</v>
      </c>
      <c r="G53" s="1">
        <f t="shared" si="4"/>
        <v>683</v>
      </c>
      <c r="H53" s="1">
        <f t="shared" si="4"/>
        <v>767</v>
      </c>
      <c r="I53" s="6">
        <f t="shared" si="1"/>
        <v>17.39623497391699</v>
      </c>
      <c r="J53" s="1">
        <f>J8+J17+J23+J28+J31+J33+J34+J35+J38+J40+J41+J47+J48+J15</f>
        <v>1153</v>
      </c>
      <c r="K53" s="1">
        <f>K8+K17+K23+K28+K31+K33+K34+K35+K38+K40+K41+K47+K48+K15</f>
        <v>1214</v>
      </c>
      <c r="L53" s="6">
        <f t="shared" si="2"/>
        <v>59.23677363399826</v>
      </c>
      <c r="M53" s="6">
        <f t="shared" si="3"/>
        <v>63.17957166392092</v>
      </c>
    </row>
    <row r="54" spans="1:13" ht="12.75">
      <c r="A54" t="s">
        <v>55</v>
      </c>
      <c r="B54" s="1">
        <f aca="true" t="shared" si="5" ref="B54:H54">B9+B10+B11+B12+B16+B19+B22+B29+B30+B32+B36+B37+B39+B44+B46</f>
        <v>4323</v>
      </c>
      <c r="C54" s="1">
        <f t="shared" si="5"/>
        <v>1414</v>
      </c>
      <c r="D54" s="1">
        <f t="shared" si="5"/>
        <v>5737</v>
      </c>
      <c r="E54" s="1">
        <f t="shared" si="5"/>
        <v>4615</v>
      </c>
      <c r="F54" t="s">
        <v>55</v>
      </c>
      <c r="G54" s="1">
        <f t="shared" si="5"/>
        <v>992</v>
      </c>
      <c r="H54" s="1">
        <f t="shared" si="5"/>
        <v>1158</v>
      </c>
      <c r="I54" s="6">
        <f t="shared" si="1"/>
        <v>20.184765556911277</v>
      </c>
      <c r="J54" s="1">
        <f>J9+J10+J11+J12+J16+J19+J22+J29+J30+J32+J36+J37+J39+J44+J46</f>
        <v>1884</v>
      </c>
      <c r="K54" s="1">
        <f>K9+K10+K11+K12+K16+K19+K22+K29+K30+K32+K36+K37+K39+K44+K46</f>
        <v>2028</v>
      </c>
      <c r="L54" s="6">
        <f t="shared" si="2"/>
        <v>52.653927813163484</v>
      </c>
      <c r="M54" s="6">
        <f t="shared" si="3"/>
        <v>57.100591715976336</v>
      </c>
    </row>
    <row r="55" spans="1:13" ht="12.75">
      <c r="A55" t="s">
        <v>56</v>
      </c>
      <c r="B55" s="1">
        <f aca="true" t="shared" si="6" ref="B55:H55">B13</f>
        <v>2761</v>
      </c>
      <c r="C55" s="1">
        <f t="shared" si="6"/>
        <v>2193</v>
      </c>
      <c r="D55" s="1">
        <f t="shared" si="6"/>
        <v>4954</v>
      </c>
      <c r="E55" s="1">
        <f t="shared" si="6"/>
        <v>2730</v>
      </c>
      <c r="F55" t="s">
        <v>56</v>
      </c>
      <c r="G55" s="1">
        <f t="shared" si="6"/>
        <v>578</v>
      </c>
      <c r="H55" s="1">
        <f t="shared" si="6"/>
        <v>683</v>
      </c>
      <c r="I55" s="6">
        <f t="shared" si="1"/>
        <v>13.786838918046024</v>
      </c>
      <c r="J55" s="1">
        <f>J13</f>
        <v>653</v>
      </c>
      <c r="K55" s="1">
        <f>K13</f>
        <v>713</v>
      </c>
      <c r="L55" s="6">
        <f t="shared" si="2"/>
        <v>88.51454823889739</v>
      </c>
      <c r="M55" s="6">
        <f t="shared" si="3"/>
        <v>95.79242636746143</v>
      </c>
    </row>
    <row r="56" spans="1:13" ht="12.75">
      <c r="A56" t="s">
        <v>57</v>
      </c>
      <c r="B56" s="1">
        <f aca="true" t="shared" si="7" ref="B56:H56">B14+B45</f>
        <v>417</v>
      </c>
      <c r="C56" s="1">
        <f t="shared" si="7"/>
        <v>125</v>
      </c>
      <c r="D56" s="1">
        <f t="shared" si="7"/>
        <v>542</v>
      </c>
      <c r="E56" s="1">
        <f t="shared" si="7"/>
        <v>792</v>
      </c>
      <c r="F56" t="s">
        <v>57</v>
      </c>
      <c r="G56" s="1">
        <f t="shared" si="7"/>
        <v>38</v>
      </c>
      <c r="H56" s="1">
        <f t="shared" si="7"/>
        <v>67</v>
      </c>
      <c r="I56" s="6">
        <f t="shared" si="1"/>
        <v>12.361623616236162</v>
      </c>
      <c r="J56" s="1">
        <f>J14+J45</f>
        <v>118</v>
      </c>
      <c r="K56" s="1">
        <f>K14+K45</f>
        <v>178</v>
      </c>
      <c r="L56" s="6">
        <f t="shared" si="2"/>
        <v>32.20338983050847</v>
      </c>
      <c r="M56" s="6">
        <f t="shared" si="3"/>
        <v>37.640449438202246</v>
      </c>
    </row>
    <row r="57" spans="1:13" ht="12.75">
      <c r="A57" t="s">
        <v>58</v>
      </c>
      <c r="B57" s="1">
        <f aca="true" t="shared" si="8" ref="B57:H57">B5+B6+B18+B20+B21+B24+B25+B26+B27+B43</f>
        <v>1960</v>
      </c>
      <c r="C57" s="1">
        <f t="shared" si="8"/>
        <v>601</v>
      </c>
      <c r="D57" s="1">
        <f t="shared" si="8"/>
        <v>2561</v>
      </c>
      <c r="E57" s="1">
        <f t="shared" si="8"/>
        <v>2122</v>
      </c>
      <c r="F57" t="s">
        <v>58</v>
      </c>
      <c r="G57" s="1">
        <f t="shared" si="8"/>
        <v>462</v>
      </c>
      <c r="H57" s="1">
        <f t="shared" si="8"/>
        <v>495</v>
      </c>
      <c r="I57" s="6">
        <f t="shared" si="1"/>
        <v>19.328387348691916</v>
      </c>
      <c r="J57" s="1">
        <f>J5+J6+J18+J20+J21+J24+J25+J26+J27+J43</f>
        <v>718</v>
      </c>
      <c r="K57" s="1">
        <f>K5+K6+K18+K20+K21+K24+K25+K26+K27+K43</f>
        <v>751</v>
      </c>
      <c r="L57" s="6">
        <f t="shared" si="2"/>
        <v>64.34540389972145</v>
      </c>
      <c r="M57" s="6">
        <f t="shared" si="3"/>
        <v>65.9121171770972</v>
      </c>
    </row>
    <row r="58" spans="1:13" ht="12.75">
      <c r="A58" t="s">
        <v>59</v>
      </c>
      <c r="B58" s="1">
        <f aca="true" t="shared" si="9" ref="B58:H58">B7+B42</f>
        <v>1446</v>
      </c>
      <c r="C58" s="1">
        <f t="shared" si="9"/>
        <v>366</v>
      </c>
      <c r="D58" s="1">
        <f t="shared" si="9"/>
        <v>1812</v>
      </c>
      <c r="E58" s="1">
        <f t="shared" si="9"/>
        <v>1571</v>
      </c>
      <c r="F58" t="s">
        <v>59</v>
      </c>
      <c r="G58" s="1">
        <f t="shared" si="9"/>
        <v>292</v>
      </c>
      <c r="H58" s="1">
        <f t="shared" si="9"/>
        <v>333</v>
      </c>
      <c r="I58" s="6">
        <f t="shared" si="1"/>
        <v>18.37748344370861</v>
      </c>
      <c r="J58" s="1">
        <f>J7+J42</f>
        <v>589</v>
      </c>
      <c r="K58" s="1">
        <f>K7+K42</f>
        <v>654</v>
      </c>
      <c r="L58" s="6">
        <f t="shared" si="2"/>
        <v>49.57555178268252</v>
      </c>
      <c r="M58" s="6">
        <f t="shared" si="3"/>
        <v>50.917431192660544</v>
      </c>
    </row>
    <row r="59" spans="1:13" ht="12.75">
      <c r="A59" t="s">
        <v>1</v>
      </c>
      <c r="B59" t="s">
        <v>1</v>
      </c>
      <c r="C59" t="s">
        <v>1</v>
      </c>
      <c r="D59" t="s">
        <v>1</v>
      </c>
      <c r="E59" t="s">
        <v>1</v>
      </c>
      <c r="F59" t="s">
        <v>1</v>
      </c>
      <c r="G59" t="s">
        <v>1</v>
      </c>
      <c r="I59" t="s">
        <v>1</v>
      </c>
      <c r="L59" s="6"/>
      <c r="M59" s="6"/>
    </row>
    <row r="60" spans="1:13" s="4" customFormat="1" ht="12.75">
      <c r="A60" s="4" t="s">
        <v>38</v>
      </c>
      <c r="B60" s="7">
        <f aca="true" t="shared" si="10" ref="B60:H60">SUM(B53:B58)</f>
        <v>14406</v>
      </c>
      <c r="C60" s="7">
        <f t="shared" si="10"/>
        <v>5609</v>
      </c>
      <c r="D60" s="7">
        <f t="shared" si="10"/>
        <v>20015</v>
      </c>
      <c r="E60" s="7">
        <f t="shared" si="10"/>
        <v>15788</v>
      </c>
      <c r="F60" s="4" t="s">
        <v>38</v>
      </c>
      <c r="G60" s="7">
        <f t="shared" si="10"/>
        <v>3045</v>
      </c>
      <c r="H60" s="7">
        <f t="shared" si="10"/>
        <v>3503</v>
      </c>
      <c r="I60" s="8">
        <f t="shared" si="1"/>
        <v>17.501873594803897</v>
      </c>
      <c r="J60" s="7">
        <f>SUM(J53:J58)</f>
        <v>5115</v>
      </c>
      <c r="K60" s="7">
        <f>SUM(K53:K58)</f>
        <v>5538</v>
      </c>
      <c r="L60" s="8">
        <f t="shared" si="2"/>
        <v>59.530791788856305</v>
      </c>
      <c r="M60" s="8">
        <f t="shared" si="3"/>
        <v>63.25388226796677</v>
      </c>
    </row>
    <row r="61" spans="1:9" ht="12.75">
      <c r="A61" t="s">
        <v>1</v>
      </c>
      <c r="B61" t="s">
        <v>1</v>
      </c>
      <c r="C61" t="s">
        <v>1</v>
      </c>
      <c r="D61" t="s">
        <v>1</v>
      </c>
      <c r="E61" t="s">
        <v>1</v>
      </c>
      <c r="F61" t="s">
        <v>1</v>
      </c>
      <c r="G61" t="s">
        <v>1</v>
      </c>
      <c r="H61" t="s">
        <v>1</v>
      </c>
      <c r="I61" t="s">
        <v>1</v>
      </c>
    </row>
    <row r="63" spans="1:6" ht="12.75">
      <c r="A63" s="5" t="s">
        <v>51</v>
      </c>
      <c r="F63" s="5" t="s">
        <v>51</v>
      </c>
    </row>
    <row r="64" spans="1:6" ht="12.75">
      <c r="A64" t="s">
        <v>52</v>
      </c>
      <c r="F64" t="s">
        <v>52</v>
      </c>
    </row>
    <row r="65" spans="1:6" ht="12.75">
      <c r="A65" t="s">
        <v>53</v>
      </c>
      <c r="F65" t="s">
        <v>53</v>
      </c>
    </row>
    <row r="66" spans="1:6" ht="12.75">
      <c r="A66" t="s">
        <v>63</v>
      </c>
      <c r="F66" t="s">
        <v>63</v>
      </c>
    </row>
    <row r="67" spans="1:6" ht="12.75">
      <c r="A67" t="s">
        <v>71</v>
      </c>
      <c r="F67" t="s">
        <v>71</v>
      </c>
    </row>
    <row r="68" spans="1:6" ht="12.75">
      <c r="A68" t="s">
        <v>70</v>
      </c>
      <c r="F68" t="s">
        <v>70</v>
      </c>
    </row>
    <row r="70" spans="1:6" ht="12.75">
      <c r="A70" t="s">
        <v>72</v>
      </c>
      <c r="F70" t="s">
        <v>72</v>
      </c>
    </row>
    <row r="71" spans="1:6" ht="12.75">
      <c r="A71" t="s">
        <v>73</v>
      </c>
      <c r="F71" t="s">
        <v>73</v>
      </c>
    </row>
  </sheetData>
  <printOptions gridLines="1"/>
  <pageMargins left="0.75" right="0.75" top="1" bottom="1" header="0.5" footer="0.5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atarald</cp:lastModifiedBy>
  <cp:lastPrinted>2009-02-06T13:31:57Z</cp:lastPrinted>
  <dcterms:created xsi:type="dcterms:W3CDTF">2007-02-02T12:15:13Z</dcterms:created>
  <dcterms:modified xsi:type="dcterms:W3CDTF">2009-02-06T13:31:58Z</dcterms:modified>
  <cp:category/>
  <cp:version/>
  <cp:contentType/>
  <cp:contentStatus/>
</cp:coreProperties>
</file>