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7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'Ark1'!$1:$4</definedName>
  </definedNames>
  <calcPr fullCalcOnLoad="1"/>
</workbook>
</file>

<file path=xl/sharedStrings.xml><?xml version="1.0" encoding="utf-8"?>
<sst xmlns="http://schemas.openxmlformats.org/spreadsheetml/2006/main" count="81" uniqueCount="69">
  <si>
    <t>Sverige</t>
  </si>
  <si>
    <t>Danmark</t>
  </si>
  <si>
    <t>Norge eller ukjent</t>
  </si>
  <si>
    <t>Tyskland</t>
  </si>
  <si>
    <t>Island</t>
  </si>
  <si>
    <t>Finland</t>
  </si>
  <si>
    <t>Nederland</t>
  </si>
  <si>
    <t>Storbritannia</t>
  </si>
  <si>
    <t>Frankrike</t>
  </si>
  <si>
    <t>Polen</t>
  </si>
  <si>
    <t>Østerrike</t>
  </si>
  <si>
    <t>Italia</t>
  </si>
  <si>
    <t>Belgia</t>
  </si>
  <si>
    <t>Spania</t>
  </si>
  <si>
    <t>Litauen</t>
  </si>
  <si>
    <t>Hellas</t>
  </si>
  <si>
    <t>Irland</t>
  </si>
  <si>
    <t>Luxembourg</t>
  </si>
  <si>
    <t>Statsborgerskap</t>
  </si>
  <si>
    <t>Portugal</t>
  </si>
  <si>
    <t>Estland</t>
  </si>
  <si>
    <t>Ungarn</t>
  </si>
  <si>
    <t>Totalt Norden utenom Norge</t>
  </si>
  <si>
    <t>Totalt EU-land før 1.5.2004 utenom Norden</t>
  </si>
  <si>
    <t>Tsjekkia</t>
  </si>
  <si>
    <t>Slovakia</t>
  </si>
  <si>
    <t>Latvia</t>
  </si>
  <si>
    <t>Kypros</t>
  </si>
  <si>
    <t>Malta</t>
  </si>
  <si>
    <t>Slovenia</t>
  </si>
  <si>
    <t>Totalt 10 nye EU-land fra 1.5.2004</t>
  </si>
  <si>
    <t>Serbia</t>
  </si>
  <si>
    <t>Russland</t>
  </si>
  <si>
    <t>Irak</t>
  </si>
  <si>
    <t>Bosnia Hercegovina</t>
  </si>
  <si>
    <t>USA</t>
  </si>
  <si>
    <t>Pakistan</t>
  </si>
  <si>
    <t>India</t>
  </si>
  <si>
    <t>Iran</t>
  </si>
  <si>
    <t>Ukraina</t>
  </si>
  <si>
    <t>Syria</t>
  </si>
  <si>
    <t>Sri Lanka</t>
  </si>
  <si>
    <t>Canada</t>
  </si>
  <si>
    <t>Israel</t>
  </si>
  <si>
    <t>Botswana</t>
  </si>
  <si>
    <t>Australia</t>
  </si>
  <si>
    <t>Afghanistan</t>
  </si>
  <si>
    <t>Sudan</t>
  </si>
  <si>
    <t>% medlem</t>
  </si>
  <si>
    <t>% kvinner</t>
  </si>
  <si>
    <t>-</t>
  </si>
  <si>
    <t>Kroatia (EU-land fra 1.7.2013)</t>
  </si>
  <si>
    <t>Sveits (EFTA-land med særordning med EU/EØS)</t>
  </si>
  <si>
    <t>Yrkeaktive leger under 70 år i Norge (eller under 67 år for årene 2001- 2014) registrert i Dnlfs legeregister etter statsborgerskap, bor/arbeider i Norge per august 2001- 2018</t>
  </si>
  <si>
    <t>gj.sn.alder</t>
  </si>
  <si>
    <t>Totalt hele EU/EØS/Sveits inkl. Norden utenom Norge</t>
  </si>
  <si>
    <t xml:space="preserve">Totalt utenfor EU/EØS/Sveits/Norden </t>
  </si>
  <si>
    <t>Totalt yrkesakt. utenlandske leger &lt; 70 år i Norge</t>
  </si>
  <si>
    <t>Totalt yrkesakt. leger &lt; 70 år i Norge</t>
  </si>
  <si>
    <t>2014- 18</t>
  </si>
  <si>
    <t>% økning</t>
  </si>
  <si>
    <t>Bulgaria (EU-land fra 1.1.2007)</t>
  </si>
  <si>
    <t>Romania (EU-land fra 1.1.2007)</t>
  </si>
  <si>
    <t>Hviterussland</t>
  </si>
  <si>
    <t>Brasil</t>
  </si>
  <si>
    <t>Bangladesh</t>
  </si>
  <si>
    <t>Nigeria</t>
  </si>
  <si>
    <t>Tyrkia</t>
  </si>
  <si>
    <t>Kina</t>
  </si>
</sst>
</file>

<file path=xl/styles.xml><?xml version="1.0" encoding="utf-8"?>
<styleSheet xmlns="http://schemas.openxmlformats.org/spreadsheetml/2006/main">
  <numFmts count="3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mmm/yyyy"/>
    <numFmt numFmtId="186" formatCode="[$-414]d\.\ mmmm\ yyyy"/>
    <numFmt numFmtId="187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0" fillId="0" borderId="0" xfId="0" applyNumberFormat="1" applyFont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45.421875" style="0" customWidth="1"/>
    <col min="2" max="20" width="10.7109375" style="0" customWidth="1"/>
  </cols>
  <sheetData>
    <row r="1" ht="17.25">
      <c r="A1" s="2" t="s">
        <v>53</v>
      </c>
    </row>
    <row r="3" spans="19:26" ht="12">
      <c r="S3" s="1" t="s">
        <v>59</v>
      </c>
      <c r="T3" s="1"/>
      <c r="U3" s="3">
        <v>2014</v>
      </c>
      <c r="V3" s="3">
        <v>2014</v>
      </c>
      <c r="X3" s="3">
        <v>2018</v>
      </c>
      <c r="Y3" s="3">
        <v>2018</v>
      </c>
      <c r="Z3" s="3">
        <v>2018</v>
      </c>
    </row>
    <row r="4" spans="1:26" s="1" customFormat="1" ht="12">
      <c r="A4" s="1" t="s">
        <v>18</v>
      </c>
      <c r="B4" s="3">
        <v>2001</v>
      </c>
      <c r="C4" s="3">
        <f>B4+1</f>
        <v>2002</v>
      </c>
      <c r="D4" s="3">
        <f aca="true" t="shared" si="0" ref="D4:M4">C4+1</f>
        <v>2003</v>
      </c>
      <c r="E4" s="3">
        <f t="shared" si="0"/>
        <v>2004</v>
      </c>
      <c r="F4" s="3">
        <f t="shared" si="0"/>
        <v>2005</v>
      </c>
      <c r="G4" s="3">
        <f t="shared" si="0"/>
        <v>2006</v>
      </c>
      <c r="H4" s="3">
        <f t="shared" si="0"/>
        <v>2007</v>
      </c>
      <c r="I4" s="3">
        <f t="shared" si="0"/>
        <v>2008</v>
      </c>
      <c r="J4" s="3">
        <f t="shared" si="0"/>
        <v>2009</v>
      </c>
      <c r="K4" s="3">
        <f t="shared" si="0"/>
        <v>2010</v>
      </c>
      <c r="L4" s="3">
        <f t="shared" si="0"/>
        <v>2011</v>
      </c>
      <c r="M4" s="3">
        <f t="shared" si="0"/>
        <v>2012</v>
      </c>
      <c r="N4" s="3">
        <v>2013</v>
      </c>
      <c r="O4" s="3">
        <v>2014</v>
      </c>
      <c r="P4" s="3"/>
      <c r="Q4" s="3">
        <v>2018</v>
      </c>
      <c r="R4" s="3"/>
      <c r="S4" s="3" t="s">
        <v>60</v>
      </c>
      <c r="T4" s="3"/>
      <c r="U4" s="1" t="s">
        <v>48</v>
      </c>
      <c r="V4" s="1" t="s">
        <v>49</v>
      </c>
      <c r="X4" s="1" t="s">
        <v>48</v>
      </c>
      <c r="Y4" s="1" t="s">
        <v>49</v>
      </c>
      <c r="Z4" s="1" t="s">
        <v>54</v>
      </c>
    </row>
    <row r="6" spans="1:26" s="1" customFormat="1" ht="12">
      <c r="A6" s="1" t="s">
        <v>2</v>
      </c>
      <c r="B6" s="4">
        <v>13849</v>
      </c>
      <c r="C6" s="4">
        <v>14170</v>
      </c>
      <c r="D6" s="4">
        <v>14569</v>
      </c>
      <c r="E6" s="4">
        <v>15047</v>
      </c>
      <c r="F6" s="4">
        <v>15340</v>
      </c>
      <c r="G6" s="4">
        <v>15748</v>
      </c>
      <c r="H6" s="4">
        <v>16252</v>
      </c>
      <c r="I6" s="4">
        <v>16789</v>
      </c>
      <c r="J6" s="4">
        <v>17343</v>
      </c>
      <c r="K6" s="4">
        <v>17969</v>
      </c>
      <c r="L6" s="4">
        <v>18403</v>
      </c>
      <c r="M6" s="4">
        <v>19040</v>
      </c>
      <c r="N6" s="4">
        <v>19551</v>
      </c>
      <c r="O6" s="4">
        <v>20103</v>
      </c>
      <c r="P6" s="4"/>
      <c r="Q6" s="4">
        <v>22894</v>
      </c>
      <c r="R6" s="4"/>
      <c r="S6" s="12">
        <f>($Q6/$O6-1)*100</f>
        <v>13.8834999751281</v>
      </c>
      <c r="T6" s="12"/>
      <c r="U6" s="8">
        <v>98.1</v>
      </c>
      <c r="V6" s="8">
        <v>47.5</v>
      </c>
      <c r="X6" s="1">
        <v>96.5</v>
      </c>
      <c r="Y6" s="1">
        <v>51.4</v>
      </c>
      <c r="Z6" s="1">
        <v>43.8</v>
      </c>
    </row>
    <row r="7" spans="19:22" ht="12">
      <c r="S7" s="12"/>
      <c r="T7" s="12"/>
      <c r="U7" s="9"/>
      <c r="V7" s="9"/>
    </row>
    <row r="8" spans="1:26" ht="12">
      <c r="A8" t="s">
        <v>0</v>
      </c>
      <c r="B8">
        <v>664</v>
      </c>
      <c r="C8">
        <v>660</v>
      </c>
      <c r="D8">
        <v>658</v>
      </c>
      <c r="E8">
        <v>647</v>
      </c>
      <c r="F8">
        <v>591</v>
      </c>
      <c r="G8">
        <v>535</v>
      </c>
      <c r="H8">
        <v>550</v>
      </c>
      <c r="I8">
        <v>572</v>
      </c>
      <c r="J8">
        <v>610</v>
      </c>
      <c r="K8">
        <v>622</v>
      </c>
      <c r="L8">
        <v>629</v>
      </c>
      <c r="M8">
        <v>648</v>
      </c>
      <c r="N8">
        <v>665</v>
      </c>
      <c r="O8">
        <v>671</v>
      </c>
      <c r="Q8">
        <v>766</v>
      </c>
      <c r="S8" s="13">
        <f>($Q8/$O8-1)*100</f>
        <v>14.157973174366623</v>
      </c>
      <c r="T8" s="12"/>
      <c r="U8" s="9">
        <v>86.3</v>
      </c>
      <c r="V8" s="9">
        <v>36.7</v>
      </c>
      <c r="X8" s="9">
        <v>80</v>
      </c>
      <c r="Y8" s="9">
        <v>38.9</v>
      </c>
      <c r="Z8" s="9">
        <v>46.5</v>
      </c>
    </row>
    <row r="9" spans="1:26" ht="12">
      <c r="A9" t="s">
        <v>1</v>
      </c>
      <c r="B9">
        <v>323</v>
      </c>
      <c r="C9">
        <v>324</v>
      </c>
      <c r="D9">
        <v>341</v>
      </c>
      <c r="E9">
        <v>383</v>
      </c>
      <c r="F9">
        <v>368</v>
      </c>
      <c r="G9">
        <v>358</v>
      </c>
      <c r="H9">
        <v>385</v>
      </c>
      <c r="I9">
        <v>406</v>
      </c>
      <c r="J9">
        <v>419</v>
      </c>
      <c r="K9">
        <v>417</v>
      </c>
      <c r="L9">
        <v>424</v>
      </c>
      <c r="M9">
        <v>442</v>
      </c>
      <c r="N9">
        <v>451</v>
      </c>
      <c r="O9">
        <v>471</v>
      </c>
      <c r="Q9">
        <v>561</v>
      </c>
      <c r="S9" s="13">
        <f>($Q9/$O9-1)*100</f>
        <v>19.108280254777064</v>
      </c>
      <c r="T9" s="12"/>
      <c r="U9" s="9">
        <v>84.1</v>
      </c>
      <c r="V9" s="9">
        <v>36.3</v>
      </c>
      <c r="X9">
        <v>74.3</v>
      </c>
      <c r="Y9">
        <v>36.4</v>
      </c>
      <c r="Z9">
        <v>47.2</v>
      </c>
    </row>
    <row r="10" spans="1:26" ht="12">
      <c r="A10" t="s">
        <v>4</v>
      </c>
      <c r="B10">
        <v>122</v>
      </c>
      <c r="C10">
        <v>108</v>
      </c>
      <c r="D10">
        <v>116</v>
      </c>
      <c r="E10">
        <v>114</v>
      </c>
      <c r="F10">
        <v>101</v>
      </c>
      <c r="G10">
        <v>97</v>
      </c>
      <c r="H10">
        <v>94</v>
      </c>
      <c r="I10">
        <v>95</v>
      </c>
      <c r="J10">
        <v>98</v>
      </c>
      <c r="K10">
        <v>106</v>
      </c>
      <c r="L10">
        <v>113</v>
      </c>
      <c r="M10">
        <v>124</v>
      </c>
      <c r="N10">
        <v>126</v>
      </c>
      <c r="O10">
        <v>130</v>
      </c>
      <c r="Q10">
        <v>135</v>
      </c>
      <c r="S10" s="13">
        <f>($Q10/$O10-1)*100</f>
        <v>3.8461538461538547</v>
      </c>
      <c r="T10" s="12"/>
      <c r="U10" s="9">
        <v>83.1</v>
      </c>
      <c r="V10" s="9">
        <v>39.2</v>
      </c>
      <c r="X10">
        <v>84.4</v>
      </c>
      <c r="Y10">
        <v>45.9</v>
      </c>
      <c r="Z10">
        <v>46.4</v>
      </c>
    </row>
    <row r="11" spans="1:26" ht="12">
      <c r="A11" t="s">
        <v>5</v>
      </c>
      <c r="B11">
        <v>82</v>
      </c>
      <c r="C11">
        <v>81</v>
      </c>
      <c r="D11">
        <v>85</v>
      </c>
      <c r="E11">
        <v>82</v>
      </c>
      <c r="F11">
        <v>75</v>
      </c>
      <c r="G11">
        <v>67</v>
      </c>
      <c r="H11">
        <v>69</v>
      </c>
      <c r="I11">
        <v>72</v>
      </c>
      <c r="J11">
        <v>72</v>
      </c>
      <c r="K11">
        <v>69</v>
      </c>
      <c r="L11">
        <v>69</v>
      </c>
      <c r="M11">
        <v>66</v>
      </c>
      <c r="N11">
        <v>66</v>
      </c>
      <c r="O11">
        <v>66</v>
      </c>
      <c r="Q11">
        <v>74</v>
      </c>
      <c r="S11" s="13">
        <f>($Q11/$O11-1)*100</f>
        <v>12.12121212121211</v>
      </c>
      <c r="T11" s="12"/>
      <c r="U11" s="9">
        <v>75.8</v>
      </c>
      <c r="V11" s="9">
        <v>57.6</v>
      </c>
      <c r="X11" s="9">
        <v>73</v>
      </c>
      <c r="Y11" s="9">
        <v>59.5</v>
      </c>
      <c r="Z11" s="9">
        <v>48.4</v>
      </c>
    </row>
    <row r="12" spans="19:22" ht="12">
      <c r="S12" s="12"/>
      <c r="T12" s="12"/>
      <c r="U12" s="9"/>
      <c r="V12" s="9"/>
    </row>
    <row r="13" spans="1:26" s="1" customFormat="1" ht="12">
      <c r="A13" s="1" t="s">
        <v>22</v>
      </c>
      <c r="B13" s="4">
        <f>SUM(B8:B11)</f>
        <v>1191</v>
      </c>
      <c r="C13" s="4">
        <f>SUM(C8:C11)</f>
        <v>1173</v>
      </c>
      <c r="D13" s="4">
        <f>SUM(D8:D11)</f>
        <v>1200</v>
      </c>
      <c r="E13" s="4">
        <f>SUM(E8:E11)</f>
        <v>1226</v>
      </c>
      <c r="F13" s="4">
        <f aca="true" t="shared" si="1" ref="F13:N13">SUM(F8:F11)</f>
        <v>1135</v>
      </c>
      <c r="G13" s="4">
        <f t="shared" si="1"/>
        <v>1057</v>
      </c>
      <c r="H13" s="4">
        <f t="shared" si="1"/>
        <v>1098</v>
      </c>
      <c r="I13" s="4">
        <f t="shared" si="1"/>
        <v>1145</v>
      </c>
      <c r="J13" s="4">
        <f t="shared" si="1"/>
        <v>1199</v>
      </c>
      <c r="K13" s="4">
        <f t="shared" si="1"/>
        <v>1214</v>
      </c>
      <c r="L13" s="4">
        <f t="shared" si="1"/>
        <v>1235</v>
      </c>
      <c r="M13" s="4">
        <f t="shared" si="1"/>
        <v>1280</v>
      </c>
      <c r="N13" s="4">
        <f t="shared" si="1"/>
        <v>1308</v>
      </c>
      <c r="O13" s="4">
        <f>SUM(O8:O11)</f>
        <v>1338</v>
      </c>
      <c r="P13" s="4"/>
      <c r="Q13" s="4">
        <v>1536</v>
      </c>
      <c r="R13" s="4"/>
      <c r="S13" s="12">
        <f>($Q13/$O13-1)*100</f>
        <v>14.798206278026903</v>
      </c>
      <c r="T13" s="12"/>
      <c r="U13" s="8">
        <v>84.7</v>
      </c>
      <c r="V13" s="8">
        <v>37.8</v>
      </c>
      <c r="X13" s="8">
        <v>78</v>
      </c>
      <c r="Y13" s="1">
        <v>39.6</v>
      </c>
      <c r="Z13" s="1">
        <v>46.9</v>
      </c>
    </row>
    <row r="14" spans="19:22" ht="12">
      <c r="S14" s="12"/>
      <c r="T14" s="12"/>
      <c r="U14" s="9"/>
      <c r="V14" s="9"/>
    </row>
    <row r="15" spans="1:26" ht="12">
      <c r="A15" t="s">
        <v>3</v>
      </c>
      <c r="B15">
        <v>540</v>
      </c>
      <c r="C15">
        <v>593</v>
      </c>
      <c r="D15">
        <v>620</v>
      </c>
      <c r="E15">
        <v>663</v>
      </c>
      <c r="F15">
        <v>661</v>
      </c>
      <c r="G15">
        <v>685</v>
      </c>
      <c r="H15">
        <v>731</v>
      </c>
      <c r="I15">
        <v>779</v>
      </c>
      <c r="J15">
        <v>808</v>
      </c>
      <c r="K15">
        <v>810</v>
      </c>
      <c r="L15">
        <v>819</v>
      </c>
      <c r="M15">
        <v>823</v>
      </c>
      <c r="N15">
        <v>819</v>
      </c>
      <c r="O15">
        <v>835</v>
      </c>
      <c r="Q15">
        <v>885</v>
      </c>
      <c r="S15" s="13">
        <f>($Q15/$O15-1)*100</f>
        <v>5.988023952095811</v>
      </c>
      <c r="T15" s="12"/>
      <c r="U15" s="9">
        <v>92.8</v>
      </c>
      <c r="V15" s="9">
        <v>41.5</v>
      </c>
      <c r="X15">
        <v>89.7</v>
      </c>
      <c r="Y15">
        <v>43.4</v>
      </c>
      <c r="Z15">
        <v>49.3</v>
      </c>
    </row>
    <row r="16" spans="1:26" ht="12">
      <c r="A16" t="s">
        <v>6</v>
      </c>
      <c r="B16">
        <v>74</v>
      </c>
      <c r="C16">
        <v>69</v>
      </c>
      <c r="D16">
        <v>74</v>
      </c>
      <c r="E16">
        <v>80</v>
      </c>
      <c r="F16">
        <v>82</v>
      </c>
      <c r="G16">
        <v>84</v>
      </c>
      <c r="H16">
        <v>91</v>
      </c>
      <c r="I16">
        <v>95</v>
      </c>
      <c r="J16">
        <v>102</v>
      </c>
      <c r="K16">
        <v>109</v>
      </c>
      <c r="L16">
        <v>110</v>
      </c>
      <c r="M16">
        <v>111</v>
      </c>
      <c r="N16">
        <v>109</v>
      </c>
      <c r="O16">
        <v>116</v>
      </c>
      <c r="Q16">
        <v>128</v>
      </c>
      <c r="S16" s="13">
        <f>($Q16/$O16-1)*100</f>
        <v>10.344827586206895</v>
      </c>
      <c r="T16" s="12"/>
      <c r="U16" s="9">
        <v>92.7</v>
      </c>
      <c r="V16" s="9">
        <v>45.9</v>
      </c>
      <c r="X16">
        <v>88.3</v>
      </c>
      <c r="Y16">
        <v>45.3</v>
      </c>
      <c r="Z16">
        <v>46.6</v>
      </c>
    </row>
    <row r="17" spans="1:26" ht="12">
      <c r="A17" t="s">
        <v>7</v>
      </c>
      <c r="B17">
        <v>49</v>
      </c>
      <c r="C17">
        <v>45</v>
      </c>
      <c r="D17">
        <v>49</v>
      </c>
      <c r="E17">
        <v>53</v>
      </c>
      <c r="F17">
        <v>55</v>
      </c>
      <c r="G17">
        <v>55</v>
      </c>
      <c r="H17">
        <v>60</v>
      </c>
      <c r="I17">
        <v>61</v>
      </c>
      <c r="J17">
        <v>60</v>
      </c>
      <c r="K17">
        <v>64</v>
      </c>
      <c r="L17">
        <v>64</v>
      </c>
      <c r="M17">
        <v>66</v>
      </c>
      <c r="N17">
        <v>68</v>
      </c>
      <c r="O17">
        <v>72</v>
      </c>
      <c r="Q17">
        <v>87</v>
      </c>
      <c r="S17" s="13">
        <f>($Q17/$O17-1)*100</f>
        <v>20.833333333333325</v>
      </c>
      <c r="T17" s="12"/>
      <c r="U17" s="9">
        <v>92.6</v>
      </c>
      <c r="V17" s="9">
        <v>41.2</v>
      </c>
      <c r="X17">
        <v>90.8</v>
      </c>
      <c r="Y17">
        <v>42.5</v>
      </c>
      <c r="Z17" s="9">
        <v>44.8</v>
      </c>
    </row>
    <row r="18" spans="1:26" ht="12">
      <c r="A18" t="s">
        <v>13</v>
      </c>
      <c r="B18">
        <v>14</v>
      </c>
      <c r="C18">
        <v>18</v>
      </c>
      <c r="D18">
        <v>18</v>
      </c>
      <c r="E18">
        <v>21</v>
      </c>
      <c r="F18">
        <v>21</v>
      </c>
      <c r="G18">
        <v>19</v>
      </c>
      <c r="H18">
        <v>22</v>
      </c>
      <c r="I18">
        <v>22</v>
      </c>
      <c r="J18">
        <v>21</v>
      </c>
      <c r="K18">
        <v>21</v>
      </c>
      <c r="L18">
        <v>22</v>
      </c>
      <c r="M18">
        <v>25</v>
      </c>
      <c r="N18">
        <v>27</v>
      </c>
      <c r="O18">
        <v>34</v>
      </c>
      <c r="Q18">
        <v>47</v>
      </c>
      <c r="S18" s="13">
        <f>($Q18/$O18-1)*100</f>
        <v>38.23529411764706</v>
      </c>
      <c r="T18" s="12"/>
      <c r="U18" s="9">
        <v>92.6</v>
      </c>
      <c r="V18" s="9">
        <v>59.3</v>
      </c>
      <c r="X18">
        <v>87.2</v>
      </c>
      <c r="Y18" s="9">
        <v>66</v>
      </c>
      <c r="Z18" s="9">
        <v>44.4</v>
      </c>
    </row>
    <row r="19" spans="1:26" ht="12">
      <c r="A19" t="s">
        <v>15</v>
      </c>
      <c r="B19">
        <v>4</v>
      </c>
      <c r="C19">
        <v>5</v>
      </c>
      <c r="D19">
        <v>6</v>
      </c>
      <c r="E19">
        <v>6</v>
      </c>
      <c r="F19">
        <v>8</v>
      </c>
      <c r="G19">
        <v>10</v>
      </c>
      <c r="H19">
        <v>11</v>
      </c>
      <c r="I19">
        <v>15</v>
      </c>
      <c r="J19">
        <v>16</v>
      </c>
      <c r="K19">
        <v>16</v>
      </c>
      <c r="L19">
        <v>17</v>
      </c>
      <c r="M19">
        <v>19</v>
      </c>
      <c r="N19">
        <v>21</v>
      </c>
      <c r="O19">
        <v>26</v>
      </c>
      <c r="Q19">
        <v>37</v>
      </c>
      <c r="S19" s="13">
        <f>($Q19/$O19-1)*100</f>
        <v>42.307692307692314</v>
      </c>
      <c r="T19" s="12"/>
      <c r="U19" s="9">
        <v>100</v>
      </c>
      <c r="V19" s="9">
        <v>19</v>
      </c>
      <c r="X19">
        <v>91.9</v>
      </c>
      <c r="Y19">
        <v>37.8</v>
      </c>
      <c r="Z19" s="9">
        <v>41.5</v>
      </c>
    </row>
    <row r="20" spans="1:26" ht="12">
      <c r="A20" t="s">
        <v>11</v>
      </c>
      <c r="B20">
        <v>18</v>
      </c>
      <c r="C20">
        <v>18</v>
      </c>
      <c r="D20">
        <v>19</v>
      </c>
      <c r="E20">
        <v>17</v>
      </c>
      <c r="F20">
        <v>15</v>
      </c>
      <c r="G20">
        <v>17</v>
      </c>
      <c r="H20">
        <v>18</v>
      </c>
      <c r="I20">
        <v>21</v>
      </c>
      <c r="J20">
        <v>22</v>
      </c>
      <c r="K20">
        <v>21</v>
      </c>
      <c r="L20">
        <v>23</v>
      </c>
      <c r="M20">
        <v>27</v>
      </c>
      <c r="N20">
        <v>29</v>
      </c>
      <c r="O20">
        <v>32</v>
      </c>
      <c r="Q20">
        <v>36</v>
      </c>
      <c r="S20" s="13">
        <f>($Q20/$O20-1)*100</f>
        <v>12.5</v>
      </c>
      <c r="T20" s="12"/>
      <c r="U20" s="9">
        <v>79.3</v>
      </c>
      <c r="V20" s="9">
        <v>37.9</v>
      </c>
      <c r="X20">
        <v>86.1</v>
      </c>
      <c r="Y20">
        <v>38.9</v>
      </c>
      <c r="Z20" s="9">
        <v>44.8</v>
      </c>
    </row>
    <row r="21" spans="1:26" ht="12">
      <c r="A21" t="s">
        <v>10</v>
      </c>
      <c r="B21">
        <v>19</v>
      </c>
      <c r="C21">
        <v>17</v>
      </c>
      <c r="D21">
        <v>18</v>
      </c>
      <c r="E21">
        <v>21</v>
      </c>
      <c r="F21">
        <v>19</v>
      </c>
      <c r="G21">
        <v>19</v>
      </c>
      <c r="H21">
        <v>19</v>
      </c>
      <c r="I21">
        <v>23</v>
      </c>
      <c r="J21">
        <v>27</v>
      </c>
      <c r="K21">
        <v>28</v>
      </c>
      <c r="L21">
        <v>30</v>
      </c>
      <c r="M21">
        <v>29</v>
      </c>
      <c r="N21">
        <v>29</v>
      </c>
      <c r="O21">
        <v>28</v>
      </c>
      <c r="Q21">
        <v>27</v>
      </c>
      <c r="S21" s="13">
        <f>($Q21/$O21-1)*100</f>
        <v>-3.57142857142857</v>
      </c>
      <c r="T21" s="12"/>
      <c r="U21" s="9">
        <v>89.7</v>
      </c>
      <c r="V21" s="9">
        <v>51.7</v>
      </c>
      <c r="X21">
        <v>85.2</v>
      </c>
      <c r="Y21">
        <v>51.9</v>
      </c>
      <c r="Z21" s="9">
        <v>48</v>
      </c>
    </row>
    <row r="22" spans="1:26" ht="12">
      <c r="A22" t="s">
        <v>8</v>
      </c>
      <c r="B22">
        <v>28</v>
      </c>
      <c r="C22">
        <v>31</v>
      </c>
      <c r="D22">
        <v>29</v>
      </c>
      <c r="E22">
        <v>33</v>
      </c>
      <c r="F22">
        <v>31</v>
      </c>
      <c r="G22">
        <v>23</v>
      </c>
      <c r="H22">
        <v>22</v>
      </c>
      <c r="I22">
        <v>24</v>
      </c>
      <c r="J22">
        <v>25</v>
      </c>
      <c r="K22">
        <v>24</v>
      </c>
      <c r="L22">
        <v>21</v>
      </c>
      <c r="M22">
        <v>21</v>
      </c>
      <c r="N22">
        <v>23</v>
      </c>
      <c r="O22">
        <v>21</v>
      </c>
      <c r="Q22">
        <v>27</v>
      </c>
      <c r="S22" s="13">
        <f>($Q22/$O22-1)*100</f>
        <v>28.57142857142858</v>
      </c>
      <c r="T22" s="12"/>
      <c r="U22" s="9">
        <v>95.7</v>
      </c>
      <c r="V22" s="9">
        <v>52.2</v>
      </c>
      <c r="X22">
        <v>85.2</v>
      </c>
      <c r="Y22">
        <v>48.1</v>
      </c>
      <c r="Z22" s="9">
        <v>49</v>
      </c>
    </row>
    <row r="23" spans="1:26" ht="12">
      <c r="A23" t="s">
        <v>16</v>
      </c>
      <c r="B23">
        <v>5</v>
      </c>
      <c r="C23">
        <v>5</v>
      </c>
      <c r="D23">
        <v>5</v>
      </c>
      <c r="E23">
        <v>5</v>
      </c>
      <c r="F23">
        <v>5</v>
      </c>
      <c r="G23">
        <v>5</v>
      </c>
      <c r="H23">
        <v>5</v>
      </c>
      <c r="I23">
        <v>6</v>
      </c>
      <c r="J23">
        <v>7</v>
      </c>
      <c r="K23">
        <v>7</v>
      </c>
      <c r="L23">
        <v>9</v>
      </c>
      <c r="M23">
        <v>11</v>
      </c>
      <c r="N23">
        <v>14</v>
      </c>
      <c r="O23">
        <v>15</v>
      </c>
      <c r="Q23">
        <v>18</v>
      </c>
      <c r="S23" s="13">
        <f>($Q23/$O23-1)*100</f>
        <v>19.999999999999996</v>
      </c>
      <c r="T23" s="12"/>
      <c r="U23" s="9">
        <v>100</v>
      </c>
      <c r="V23" s="9">
        <v>50</v>
      </c>
      <c r="X23">
        <v>88.9</v>
      </c>
      <c r="Y23">
        <v>44.4</v>
      </c>
      <c r="Z23" s="9">
        <v>42.7</v>
      </c>
    </row>
    <row r="24" spans="1:26" ht="12">
      <c r="A24" t="s">
        <v>12</v>
      </c>
      <c r="B24">
        <v>20</v>
      </c>
      <c r="C24">
        <v>20</v>
      </c>
      <c r="D24">
        <v>18</v>
      </c>
      <c r="E24">
        <v>17</v>
      </c>
      <c r="F24">
        <v>15</v>
      </c>
      <c r="G24">
        <v>14</v>
      </c>
      <c r="H24">
        <v>13</v>
      </c>
      <c r="I24">
        <v>14</v>
      </c>
      <c r="J24">
        <v>15</v>
      </c>
      <c r="K24">
        <v>14</v>
      </c>
      <c r="L24">
        <v>14</v>
      </c>
      <c r="M24">
        <v>15</v>
      </c>
      <c r="N24">
        <v>14</v>
      </c>
      <c r="O24">
        <v>13</v>
      </c>
      <c r="Q24">
        <v>13</v>
      </c>
      <c r="S24" s="13">
        <f>($Q24/$O24-1)*100</f>
        <v>0</v>
      </c>
      <c r="T24" s="12"/>
      <c r="U24" s="9">
        <v>78.6</v>
      </c>
      <c r="V24" s="9">
        <v>71.4</v>
      </c>
      <c r="X24">
        <v>92.3</v>
      </c>
      <c r="Y24">
        <v>61.5</v>
      </c>
      <c r="Z24" s="9">
        <v>50</v>
      </c>
    </row>
    <row r="25" spans="1:26" ht="12">
      <c r="A25" t="s">
        <v>19</v>
      </c>
      <c r="B25">
        <v>3</v>
      </c>
      <c r="C25">
        <v>5</v>
      </c>
      <c r="D25">
        <v>5</v>
      </c>
      <c r="E25">
        <v>6</v>
      </c>
      <c r="F25">
        <v>6</v>
      </c>
      <c r="G25">
        <v>5</v>
      </c>
      <c r="H25">
        <v>5</v>
      </c>
      <c r="I25">
        <v>5</v>
      </c>
      <c r="J25">
        <v>4</v>
      </c>
      <c r="K25">
        <v>4</v>
      </c>
      <c r="L25">
        <v>4</v>
      </c>
      <c r="M25">
        <v>6</v>
      </c>
      <c r="N25">
        <v>8</v>
      </c>
      <c r="O25">
        <v>12</v>
      </c>
      <c r="Q25">
        <v>13</v>
      </c>
      <c r="S25" s="13">
        <f>($Q25/$O25-1)*100</f>
        <v>8.333333333333325</v>
      </c>
      <c r="T25" s="12"/>
      <c r="U25" s="9">
        <v>75</v>
      </c>
      <c r="V25" s="9">
        <v>37.5</v>
      </c>
      <c r="X25">
        <v>84.6</v>
      </c>
      <c r="Y25">
        <v>61.5</v>
      </c>
      <c r="Z25" s="9">
        <v>37.9</v>
      </c>
    </row>
    <row r="26" spans="1:26" ht="12">
      <c r="A26" t="s">
        <v>17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Q26">
        <v>1</v>
      </c>
      <c r="S26" s="13">
        <f>($Q26/$O26-1)*100</f>
        <v>0</v>
      </c>
      <c r="T26" s="12"/>
      <c r="U26" s="10" t="s">
        <v>50</v>
      </c>
      <c r="V26" s="10" t="s">
        <v>50</v>
      </c>
      <c r="W26" s="10"/>
      <c r="X26" s="10" t="s">
        <v>50</v>
      </c>
      <c r="Y26" s="10" t="s">
        <v>50</v>
      </c>
      <c r="Z26" s="10" t="s">
        <v>50</v>
      </c>
    </row>
    <row r="27" spans="19:22" ht="12">
      <c r="S27" s="12"/>
      <c r="T27" s="12"/>
      <c r="U27" s="9"/>
      <c r="V27" s="9"/>
    </row>
    <row r="28" spans="1:26" s="1" customFormat="1" ht="12">
      <c r="A28" s="1" t="s">
        <v>23</v>
      </c>
      <c r="B28" s="4">
        <f>SUM(B15:B26)</f>
        <v>775</v>
      </c>
      <c r="C28" s="4">
        <f>SUM(C15:C26)</f>
        <v>827</v>
      </c>
      <c r="D28" s="4">
        <f>SUM(D15:D26)</f>
        <v>862</v>
      </c>
      <c r="E28" s="4">
        <f>SUM(E15:E26)</f>
        <v>923</v>
      </c>
      <c r="F28" s="4">
        <f>SUM(F15:F26)</f>
        <v>919</v>
      </c>
      <c r="G28" s="4">
        <f>SUM(G15:G26)</f>
        <v>937</v>
      </c>
      <c r="H28" s="4">
        <f>SUM(H15:H26)</f>
        <v>998</v>
      </c>
      <c r="I28" s="4">
        <f>SUM(I15:I26)</f>
        <v>1066</v>
      </c>
      <c r="J28" s="4">
        <f>SUM(J15:J26)</f>
        <v>1108</v>
      </c>
      <c r="K28" s="4">
        <f>SUM(K15:K26)</f>
        <v>1119</v>
      </c>
      <c r="L28" s="4">
        <f>SUM(L15:L26)</f>
        <v>1134</v>
      </c>
      <c r="M28" s="4">
        <f>SUM(M15:M26)</f>
        <v>1154</v>
      </c>
      <c r="N28" s="4">
        <f>SUM(N15:N26)</f>
        <v>1162</v>
      </c>
      <c r="O28" s="4">
        <f>SUM(O15:O26)+1</f>
        <v>1206</v>
      </c>
      <c r="P28" s="4"/>
      <c r="Q28" s="4">
        <v>1319</v>
      </c>
      <c r="R28" s="4"/>
      <c r="S28" s="12">
        <f>($Q28/$O28-1)*100</f>
        <v>9.3698175787728</v>
      </c>
      <c r="T28" s="12"/>
      <c r="U28" s="8">
        <v>93</v>
      </c>
      <c r="V28" s="8">
        <v>43.4</v>
      </c>
      <c r="X28" s="1">
        <v>89.2</v>
      </c>
      <c r="Y28" s="1">
        <v>44.7</v>
      </c>
      <c r="Z28" s="8">
        <v>48</v>
      </c>
    </row>
    <row r="29" spans="19:22" ht="12">
      <c r="S29" s="12"/>
      <c r="T29" s="12"/>
      <c r="U29" s="9"/>
      <c r="V29" s="9"/>
    </row>
    <row r="30" spans="1:22" ht="12">
      <c r="A30" t="s">
        <v>9</v>
      </c>
      <c r="B30">
        <v>52</v>
      </c>
      <c r="C30">
        <v>52</v>
      </c>
      <c r="D30">
        <v>55</v>
      </c>
      <c r="E30">
        <v>59</v>
      </c>
      <c r="F30">
        <v>61</v>
      </c>
      <c r="G30">
        <v>65</v>
      </c>
      <c r="H30">
        <v>71</v>
      </c>
      <c r="I30">
        <v>82</v>
      </c>
      <c r="J30">
        <v>97</v>
      </c>
      <c r="K30">
        <v>118</v>
      </c>
      <c r="L30">
        <v>140</v>
      </c>
      <c r="M30">
        <v>145</v>
      </c>
      <c r="N30">
        <v>154</v>
      </c>
      <c r="O30">
        <v>166</v>
      </c>
      <c r="Q30">
        <v>206</v>
      </c>
      <c r="S30" s="13">
        <f>($Q30/$O30-1)*100</f>
        <v>24.096385542168687</v>
      </c>
      <c r="T30" s="12"/>
      <c r="U30" s="9">
        <v>93.5</v>
      </c>
      <c r="V30" s="9">
        <v>58.4</v>
      </c>
    </row>
    <row r="31" spans="1:22" ht="12">
      <c r="A31" t="s">
        <v>14</v>
      </c>
      <c r="B31">
        <v>16</v>
      </c>
      <c r="C31">
        <v>16</v>
      </c>
      <c r="D31">
        <v>16</v>
      </c>
      <c r="E31">
        <v>23</v>
      </c>
      <c r="F31">
        <v>37</v>
      </c>
      <c r="G31">
        <v>36</v>
      </c>
      <c r="H31">
        <v>40</v>
      </c>
      <c r="I31">
        <v>45</v>
      </c>
      <c r="J31">
        <v>48</v>
      </c>
      <c r="K31">
        <v>58</v>
      </c>
      <c r="L31">
        <v>67</v>
      </c>
      <c r="M31">
        <v>77</v>
      </c>
      <c r="N31">
        <v>90</v>
      </c>
      <c r="O31">
        <v>97</v>
      </c>
      <c r="Q31">
        <v>122</v>
      </c>
      <c r="S31" s="13">
        <f>($Q31/$O31-1)*100</f>
        <v>25.773195876288657</v>
      </c>
      <c r="T31" s="12"/>
      <c r="U31" s="9">
        <v>98.9</v>
      </c>
      <c r="V31" s="9">
        <v>71.1</v>
      </c>
    </row>
    <row r="32" spans="1:22" ht="12">
      <c r="A32" t="s">
        <v>21</v>
      </c>
      <c r="B32">
        <v>5</v>
      </c>
      <c r="C32">
        <v>8</v>
      </c>
      <c r="D32">
        <v>10</v>
      </c>
      <c r="E32">
        <v>9</v>
      </c>
      <c r="F32">
        <v>14</v>
      </c>
      <c r="G32">
        <v>20</v>
      </c>
      <c r="H32">
        <v>24</v>
      </c>
      <c r="I32">
        <v>38</v>
      </c>
      <c r="J32">
        <v>49</v>
      </c>
      <c r="K32">
        <v>54</v>
      </c>
      <c r="L32">
        <v>62</v>
      </c>
      <c r="M32">
        <v>69</v>
      </c>
      <c r="N32">
        <v>76</v>
      </c>
      <c r="O32">
        <v>86</v>
      </c>
      <c r="Q32">
        <v>103</v>
      </c>
      <c r="S32" s="13">
        <f>($Q32/$O32-1)*100</f>
        <v>19.767441860465105</v>
      </c>
      <c r="T32" s="12"/>
      <c r="U32" s="9">
        <v>94.7</v>
      </c>
      <c r="V32" s="9">
        <v>47.4</v>
      </c>
    </row>
    <row r="33" spans="1:22" ht="12">
      <c r="A33" t="s">
        <v>25</v>
      </c>
      <c r="B33">
        <v>1</v>
      </c>
      <c r="C33">
        <v>2</v>
      </c>
      <c r="D33">
        <v>4</v>
      </c>
      <c r="E33">
        <v>5</v>
      </c>
      <c r="F33">
        <v>8</v>
      </c>
      <c r="G33">
        <v>9</v>
      </c>
      <c r="H33">
        <v>13</v>
      </c>
      <c r="I33">
        <v>14</v>
      </c>
      <c r="J33">
        <v>16</v>
      </c>
      <c r="K33">
        <v>17</v>
      </c>
      <c r="L33">
        <v>17</v>
      </c>
      <c r="M33">
        <v>18</v>
      </c>
      <c r="N33">
        <v>21</v>
      </c>
      <c r="O33">
        <v>29</v>
      </c>
      <c r="Q33">
        <v>45</v>
      </c>
      <c r="S33" s="13">
        <f>($Q33/$O33-1)*100</f>
        <v>55.172413793103445</v>
      </c>
      <c r="T33" s="12"/>
      <c r="U33" s="9">
        <v>96</v>
      </c>
      <c r="V33" s="9">
        <v>60</v>
      </c>
    </row>
    <row r="34" spans="1:22" ht="12">
      <c r="A34" t="s">
        <v>24</v>
      </c>
      <c r="B34">
        <v>4</v>
      </c>
      <c r="C34">
        <v>4</v>
      </c>
      <c r="D34">
        <v>4</v>
      </c>
      <c r="E34">
        <v>4</v>
      </c>
      <c r="F34">
        <v>5</v>
      </c>
      <c r="G34">
        <v>9</v>
      </c>
      <c r="H34">
        <v>12</v>
      </c>
      <c r="I34">
        <v>12</v>
      </c>
      <c r="J34">
        <v>14</v>
      </c>
      <c r="K34">
        <v>15</v>
      </c>
      <c r="L34">
        <v>15</v>
      </c>
      <c r="M34">
        <v>17</v>
      </c>
      <c r="N34">
        <v>20</v>
      </c>
      <c r="O34">
        <v>21</v>
      </c>
      <c r="Q34">
        <v>27</v>
      </c>
      <c r="S34" s="13">
        <f>($Q34/$O34-1)*100</f>
        <v>28.57142857142858</v>
      </c>
      <c r="T34" s="12"/>
      <c r="U34" s="9">
        <v>90</v>
      </c>
      <c r="V34" s="9">
        <v>50</v>
      </c>
    </row>
    <row r="35" spans="1:22" ht="12">
      <c r="A35" t="s">
        <v>20</v>
      </c>
      <c r="B35">
        <v>7</v>
      </c>
      <c r="C35">
        <v>7</v>
      </c>
      <c r="D35">
        <v>8</v>
      </c>
      <c r="E35">
        <v>10</v>
      </c>
      <c r="F35">
        <v>11</v>
      </c>
      <c r="G35">
        <v>14</v>
      </c>
      <c r="H35">
        <v>14</v>
      </c>
      <c r="I35">
        <v>16</v>
      </c>
      <c r="J35">
        <v>19</v>
      </c>
      <c r="K35">
        <v>18</v>
      </c>
      <c r="L35">
        <v>18</v>
      </c>
      <c r="M35">
        <v>19</v>
      </c>
      <c r="N35">
        <v>25</v>
      </c>
      <c r="O35">
        <v>20</v>
      </c>
      <c r="Q35">
        <v>24</v>
      </c>
      <c r="S35" s="13">
        <f>($Q35/$O35-1)*100</f>
        <v>19.999999999999996</v>
      </c>
      <c r="T35" s="12"/>
      <c r="U35" s="9">
        <v>90.5</v>
      </c>
      <c r="V35" s="9">
        <v>81</v>
      </c>
    </row>
    <row r="36" spans="1:22" ht="12">
      <c r="A36" t="s">
        <v>26</v>
      </c>
      <c r="B36">
        <v>3</v>
      </c>
      <c r="C36">
        <v>4</v>
      </c>
      <c r="D36">
        <v>2</v>
      </c>
      <c r="E36">
        <v>2</v>
      </c>
      <c r="F36">
        <v>3</v>
      </c>
      <c r="G36">
        <v>5</v>
      </c>
      <c r="H36">
        <v>5</v>
      </c>
      <c r="I36">
        <v>6</v>
      </c>
      <c r="J36">
        <v>6</v>
      </c>
      <c r="K36">
        <v>8</v>
      </c>
      <c r="L36">
        <v>11</v>
      </c>
      <c r="M36">
        <v>14</v>
      </c>
      <c r="N36">
        <v>16</v>
      </c>
      <c r="O36">
        <v>18</v>
      </c>
      <c r="Q36">
        <v>23</v>
      </c>
      <c r="S36" s="13">
        <f>($Q36/$O36-1)*100</f>
        <v>27.777777777777768</v>
      </c>
      <c r="T36" s="12"/>
      <c r="U36" s="9">
        <v>93.8</v>
      </c>
      <c r="V36" s="9">
        <v>87.5</v>
      </c>
    </row>
    <row r="37" spans="1:22" ht="12">
      <c r="A37" t="s">
        <v>29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1</v>
      </c>
      <c r="K37">
        <v>1</v>
      </c>
      <c r="L37">
        <v>1</v>
      </c>
      <c r="M37">
        <v>1</v>
      </c>
      <c r="N37">
        <v>0</v>
      </c>
      <c r="O37">
        <v>3</v>
      </c>
      <c r="Q37">
        <v>7</v>
      </c>
      <c r="S37" s="13">
        <f>($Q37/$O37-1)*100</f>
        <v>133.33333333333334</v>
      </c>
      <c r="T37" s="12"/>
      <c r="U37" s="10" t="s">
        <v>50</v>
      </c>
      <c r="V37" s="10" t="s">
        <v>50</v>
      </c>
    </row>
    <row r="38" spans="1:22" ht="12">
      <c r="A38" t="s">
        <v>27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2</v>
      </c>
      <c r="J38">
        <v>3</v>
      </c>
      <c r="K38">
        <v>3</v>
      </c>
      <c r="L38">
        <v>2</v>
      </c>
      <c r="M38">
        <v>2</v>
      </c>
      <c r="N38">
        <v>2</v>
      </c>
      <c r="O38">
        <v>2</v>
      </c>
      <c r="Q38">
        <v>4</v>
      </c>
      <c r="S38" s="13">
        <f>($Q38/$O38-1)*100</f>
        <v>100</v>
      </c>
      <c r="T38" s="12"/>
      <c r="U38" s="10" t="s">
        <v>50</v>
      </c>
      <c r="V38" s="10" t="s">
        <v>50</v>
      </c>
    </row>
    <row r="39" spans="1:22" ht="12">
      <c r="A39" t="s">
        <v>28</v>
      </c>
      <c r="B39">
        <v>0</v>
      </c>
      <c r="C39">
        <v>0</v>
      </c>
      <c r="D39">
        <v>0</v>
      </c>
      <c r="E39">
        <v>0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2</v>
      </c>
      <c r="Q39">
        <v>3</v>
      </c>
      <c r="S39" s="13">
        <f>($Q39/$O39-1)*100</f>
        <v>50</v>
      </c>
      <c r="T39" s="12"/>
      <c r="U39" s="10" t="s">
        <v>50</v>
      </c>
      <c r="V39" s="10" t="s">
        <v>50</v>
      </c>
    </row>
    <row r="40" spans="19:22" ht="12">
      <c r="S40" s="12"/>
      <c r="T40" s="12"/>
      <c r="U40" s="9"/>
      <c r="V40" s="9"/>
    </row>
    <row r="41" spans="1:26" s="1" customFormat="1" ht="12">
      <c r="A41" s="1" t="s">
        <v>30</v>
      </c>
      <c r="B41" s="1">
        <f>SUM(B30:B39)</f>
        <v>89</v>
      </c>
      <c r="C41" s="1">
        <f aca="true" t="shared" si="2" ref="C41:N41">SUM(C30:C39)</f>
        <v>94</v>
      </c>
      <c r="D41" s="1">
        <f t="shared" si="2"/>
        <v>100</v>
      </c>
      <c r="E41" s="1">
        <f t="shared" si="2"/>
        <v>113</v>
      </c>
      <c r="F41" s="1">
        <f t="shared" si="2"/>
        <v>141</v>
      </c>
      <c r="G41" s="1">
        <f t="shared" si="2"/>
        <v>160</v>
      </c>
      <c r="H41" s="1">
        <f t="shared" si="2"/>
        <v>181</v>
      </c>
      <c r="I41" s="1">
        <f t="shared" si="2"/>
        <v>217</v>
      </c>
      <c r="J41" s="1">
        <f t="shared" si="2"/>
        <v>254</v>
      </c>
      <c r="K41" s="1">
        <f t="shared" si="2"/>
        <v>293</v>
      </c>
      <c r="L41" s="1">
        <f t="shared" si="2"/>
        <v>334</v>
      </c>
      <c r="M41" s="1">
        <f t="shared" si="2"/>
        <v>363</v>
      </c>
      <c r="N41" s="1">
        <f t="shared" si="2"/>
        <v>405</v>
      </c>
      <c r="O41" s="1">
        <f>SUM(O30:O39)</f>
        <v>444</v>
      </c>
      <c r="Q41" s="1">
        <v>564</v>
      </c>
      <c r="S41" s="12">
        <f>($Q41/$O41-1)*100</f>
        <v>27.027027027027017</v>
      </c>
      <c r="T41" s="12"/>
      <c r="U41" s="8">
        <v>95.3</v>
      </c>
      <c r="V41" s="8">
        <v>62.2</v>
      </c>
      <c r="X41" s="1">
        <v>91.8</v>
      </c>
      <c r="Y41" s="1">
        <v>63.5</v>
      </c>
      <c r="Z41" s="8">
        <v>44</v>
      </c>
    </row>
    <row r="42" spans="19:26" s="1" customFormat="1" ht="12">
      <c r="S42" s="12"/>
      <c r="T42" s="12"/>
      <c r="U42" s="8"/>
      <c r="V42" s="8"/>
      <c r="Z42" s="8"/>
    </row>
    <row r="43" spans="1:22" ht="12">
      <c r="A43" s="6" t="s">
        <v>62</v>
      </c>
      <c r="B43">
        <v>8</v>
      </c>
      <c r="C43">
        <v>8</v>
      </c>
      <c r="D43">
        <v>9</v>
      </c>
      <c r="E43">
        <v>11</v>
      </c>
      <c r="F43">
        <v>14</v>
      </c>
      <c r="G43">
        <v>15</v>
      </c>
      <c r="H43">
        <v>14</v>
      </c>
      <c r="I43">
        <v>25</v>
      </c>
      <c r="J43">
        <v>26</v>
      </c>
      <c r="K43">
        <v>26</v>
      </c>
      <c r="L43">
        <v>30</v>
      </c>
      <c r="M43">
        <v>32</v>
      </c>
      <c r="N43">
        <v>39</v>
      </c>
      <c r="O43">
        <v>44</v>
      </c>
      <c r="Q43">
        <v>75</v>
      </c>
      <c r="S43" s="13">
        <f>($Q43/$O43-1)*100</f>
        <v>70.45454545454545</v>
      </c>
      <c r="T43" s="12"/>
      <c r="U43" s="9">
        <v>84.1</v>
      </c>
      <c r="V43" s="9">
        <v>69.2</v>
      </c>
    </row>
    <row r="44" spans="1:22" ht="12">
      <c r="A44" s="6" t="s">
        <v>61</v>
      </c>
      <c r="B44">
        <v>9</v>
      </c>
      <c r="C44">
        <v>11</v>
      </c>
      <c r="D44">
        <v>12</v>
      </c>
      <c r="E44">
        <v>15</v>
      </c>
      <c r="F44">
        <v>18</v>
      </c>
      <c r="G44">
        <v>20</v>
      </c>
      <c r="H44">
        <v>20</v>
      </c>
      <c r="I44">
        <v>30</v>
      </c>
      <c r="J44">
        <v>35</v>
      </c>
      <c r="K44">
        <v>36</v>
      </c>
      <c r="L44">
        <v>38</v>
      </c>
      <c r="M44">
        <v>40</v>
      </c>
      <c r="N44">
        <v>43</v>
      </c>
      <c r="O44">
        <v>45</v>
      </c>
      <c r="Q44">
        <v>55</v>
      </c>
      <c r="S44" s="13">
        <f>($Q44/$O44-1)*100</f>
        <v>22.222222222222232</v>
      </c>
      <c r="T44" s="12"/>
      <c r="U44" s="9">
        <v>93.3</v>
      </c>
      <c r="V44" s="9">
        <v>62.8</v>
      </c>
    </row>
    <row r="45" spans="1:22" ht="12">
      <c r="A45" t="s">
        <v>51</v>
      </c>
      <c r="M45">
        <v>25</v>
      </c>
      <c r="N45">
        <v>27</v>
      </c>
      <c r="O45">
        <v>30</v>
      </c>
      <c r="Q45">
        <v>39</v>
      </c>
      <c r="S45" s="13">
        <f>($Q45/$O45-1)*100</f>
        <v>30.000000000000004</v>
      </c>
      <c r="T45" s="12"/>
      <c r="U45" s="11">
        <v>96.7</v>
      </c>
      <c r="V45" s="11">
        <v>48.1</v>
      </c>
    </row>
    <row r="46" spans="1:22" ht="12">
      <c r="A46" t="s">
        <v>52</v>
      </c>
      <c r="B46">
        <v>8</v>
      </c>
      <c r="C46">
        <v>8</v>
      </c>
      <c r="D46">
        <v>10</v>
      </c>
      <c r="E46">
        <v>12</v>
      </c>
      <c r="F46">
        <v>13</v>
      </c>
      <c r="G46">
        <v>12</v>
      </c>
      <c r="H46">
        <v>13</v>
      </c>
      <c r="I46">
        <v>13</v>
      </c>
      <c r="J46">
        <v>12</v>
      </c>
      <c r="K46">
        <v>14</v>
      </c>
      <c r="L46">
        <v>13</v>
      </c>
      <c r="M46">
        <v>13</v>
      </c>
      <c r="N46">
        <v>14</v>
      </c>
      <c r="O46">
        <v>13</v>
      </c>
      <c r="Q46">
        <v>17</v>
      </c>
      <c r="S46" s="13">
        <f>($Q46/$O46-1)*100</f>
        <v>30.76923076923077</v>
      </c>
      <c r="T46" s="12"/>
      <c r="U46" s="9">
        <v>92.9</v>
      </c>
      <c r="V46" s="9">
        <v>42.9</v>
      </c>
    </row>
    <row r="47" spans="19:22" ht="12">
      <c r="S47" s="12"/>
      <c r="T47" s="12"/>
      <c r="U47" s="9"/>
      <c r="V47" s="9"/>
    </row>
    <row r="48" spans="1:26" ht="12">
      <c r="A48" s="1" t="s">
        <v>55</v>
      </c>
      <c r="B48" s="4">
        <f>B13+B28+B41+SUM(B44:B46)</f>
        <v>2072</v>
      </c>
      <c r="C48" s="4">
        <f>C13+C28+C41+SUM(C44:C46)</f>
        <v>2113</v>
      </c>
      <c r="D48" s="4">
        <f>D13+D28+D41+SUM(D44:D46)</f>
        <v>2184</v>
      </c>
      <c r="E48" s="4">
        <f>E13+E28+E41+SUM(E44:E46)</f>
        <v>2289</v>
      </c>
      <c r="F48" s="4">
        <f>F13+F28+F41+SUM(F44:F46)</f>
        <v>2226</v>
      </c>
      <c r="G48" s="4">
        <f>G13+G28+G41+SUM(G44:G46)</f>
        <v>2186</v>
      </c>
      <c r="H48" s="4">
        <f>H13+H28+H41+SUM(H44:H46)</f>
        <v>2310</v>
      </c>
      <c r="I48" s="4">
        <f>I13+I28+I41+SUM(I44:I46)</f>
        <v>2471</v>
      </c>
      <c r="J48" s="4">
        <f>J13+J28+J41+SUM(J44:J46)</f>
        <v>2608</v>
      </c>
      <c r="K48" s="4">
        <f>K13+K28+K41+SUM(K44:K46)</f>
        <v>2676</v>
      </c>
      <c r="L48" s="4">
        <f>L13+L28+L41+SUM(L44:L46)</f>
        <v>2754</v>
      </c>
      <c r="M48" s="4">
        <f>M13+M28+M41+SUM(M44:M46)</f>
        <v>2875</v>
      </c>
      <c r="N48" s="4">
        <f>N13+N28+N41+SUM(N44:N46)</f>
        <v>2959</v>
      </c>
      <c r="O48" s="4">
        <f>O13+O28+O41+SUM(O44:O46)</f>
        <v>3076</v>
      </c>
      <c r="P48" s="4"/>
      <c r="Q48" s="4">
        <v>3605</v>
      </c>
      <c r="R48" s="4"/>
      <c r="S48" s="12">
        <f>($Q48/$O48-1)*100</f>
        <v>17.197659297789336</v>
      </c>
      <c r="T48" s="12"/>
      <c r="U48" s="8">
        <v>92.3</v>
      </c>
      <c r="V48" s="8">
        <v>43</v>
      </c>
      <c r="X48" s="1">
        <v>84.8</v>
      </c>
      <c r="Y48" s="1">
        <v>46.4</v>
      </c>
      <c r="Z48" s="1">
        <v>46.7</v>
      </c>
    </row>
    <row r="49" spans="1:22" ht="12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2"/>
      <c r="T49" s="12"/>
      <c r="U49" s="9"/>
      <c r="V49" s="9"/>
    </row>
    <row r="50" spans="1:22" ht="12">
      <c r="A50" s="6" t="s">
        <v>31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7">
        <v>110</v>
      </c>
      <c r="N50" s="7">
        <v>117</v>
      </c>
      <c r="O50" s="7">
        <v>123</v>
      </c>
      <c r="P50" s="7"/>
      <c r="Q50" s="7">
        <v>187</v>
      </c>
      <c r="R50" s="7"/>
      <c r="S50" s="13">
        <f>($Q50/$O50-1)*100</f>
        <v>52.032520325203244</v>
      </c>
      <c r="T50" s="12"/>
      <c r="U50" s="9">
        <v>97.4</v>
      </c>
      <c r="V50" s="9">
        <v>48.7</v>
      </c>
    </row>
    <row r="51" spans="1:22" ht="12">
      <c r="A51" s="6" t="s">
        <v>32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7">
        <v>98</v>
      </c>
      <c r="N51" s="7">
        <v>110</v>
      </c>
      <c r="O51" s="7">
        <v>121</v>
      </c>
      <c r="P51" s="7"/>
      <c r="Q51" s="7">
        <v>168</v>
      </c>
      <c r="R51" s="7"/>
      <c r="S51" s="13">
        <f>($Q51/$O51-1)*100</f>
        <v>38.84297520661158</v>
      </c>
      <c r="T51" s="12"/>
      <c r="U51" s="9">
        <v>97.3</v>
      </c>
      <c r="V51" s="9">
        <v>82.7</v>
      </c>
    </row>
    <row r="52" spans="1:22" ht="12">
      <c r="A52" s="6" t="s">
        <v>33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7">
        <v>90</v>
      </c>
      <c r="N52" s="7">
        <v>94</v>
      </c>
      <c r="O52" s="7">
        <v>91</v>
      </c>
      <c r="P52" s="7"/>
      <c r="Q52" s="7">
        <v>93</v>
      </c>
      <c r="R52" s="7"/>
      <c r="S52" s="13">
        <f>($Q52/$O52-1)*100</f>
        <v>2.19780219780219</v>
      </c>
      <c r="T52" s="12"/>
      <c r="U52" s="9">
        <v>91.5</v>
      </c>
      <c r="V52" s="9">
        <v>27.7</v>
      </c>
    </row>
    <row r="53" spans="1:22" ht="12">
      <c r="A53" s="6" t="s">
        <v>36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7">
        <v>37</v>
      </c>
      <c r="N53" s="7">
        <v>42</v>
      </c>
      <c r="O53" s="7">
        <v>44</v>
      </c>
      <c r="P53" s="7"/>
      <c r="Q53" s="7">
        <v>68</v>
      </c>
      <c r="R53" s="7"/>
      <c r="S53" s="13">
        <f>($Q53/$O53-1)*100</f>
        <v>54.54545454545454</v>
      </c>
      <c r="T53" s="12"/>
      <c r="U53" s="9">
        <v>95.2</v>
      </c>
      <c r="V53" s="9">
        <v>21.4</v>
      </c>
    </row>
    <row r="54" spans="1:22" ht="12">
      <c r="A54" s="6" t="s">
        <v>34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7">
        <v>61</v>
      </c>
      <c r="N54" s="7">
        <v>59</v>
      </c>
      <c r="O54" s="7">
        <v>58</v>
      </c>
      <c r="P54" s="7"/>
      <c r="Q54" s="7">
        <v>64</v>
      </c>
      <c r="R54" s="7"/>
      <c r="S54" s="13">
        <f>($Q54/$O54-1)*100</f>
        <v>10.344827586206895</v>
      </c>
      <c r="T54" s="12"/>
      <c r="U54" s="9">
        <v>94.9</v>
      </c>
      <c r="V54" s="9">
        <v>59.3</v>
      </c>
    </row>
    <row r="55" spans="1:22" ht="12">
      <c r="A55" s="6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7">
        <v>38</v>
      </c>
      <c r="N55" s="7">
        <v>44</v>
      </c>
      <c r="O55" s="7">
        <v>49</v>
      </c>
      <c r="P55" s="7"/>
      <c r="Q55" s="7">
        <v>63</v>
      </c>
      <c r="R55" s="7"/>
      <c r="S55" s="13">
        <f>($Q55/$O55-1)*100</f>
        <v>28.57142857142858</v>
      </c>
      <c r="T55" s="12"/>
      <c r="U55" s="9">
        <v>100</v>
      </c>
      <c r="V55" s="9">
        <v>25</v>
      </c>
    </row>
    <row r="56" spans="1:22" ht="12">
      <c r="A56" s="6" t="s">
        <v>35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7">
        <v>40</v>
      </c>
      <c r="N56" s="7">
        <v>47</v>
      </c>
      <c r="O56" s="7">
        <v>47</v>
      </c>
      <c r="P56" s="7"/>
      <c r="Q56" s="7">
        <v>57</v>
      </c>
      <c r="R56" s="7"/>
      <c r="S56" s="13">
        <f>($Q56/$O56-1)*100</f>
        <v>21.27659574468086</v>
      </c>
      <c r="T56" s="12"/>
      <c r="U56" s="9">
        <v>91.5</v>
      </c>
      <c r="V56" s="9">
        <v>40.4</v>
      </c>
    </row>
    <row r="57" spans="1:22" ht="12">
      <c r="A57" s="6" t="s">
        <v>38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7">
        <v>31</v>
      </c>
      <c r="N57" s="7">
        <v>32</v>
      </c>
      <c r="O57" s="7">
        <v>38</v>
      </c>
      <c r="P57" s="7"/>
      <c r="Q57" s="7">
        <v>48</v>
      </c>
      <c r="R57" s="7"/>
      <c r="S57" s="13">
        <f>($Q57/$O57-1)*100</f>
        <v>26.315789473684205</v>
      </c>
      <c r="T57" s="12"/>
      <c r="U57" s="9">
        <v>100</v>
      </c>
      <c r="V57" s="9">
        <v>46.9</v>
      </c>
    </row>
    <row r="58" spans="1:22" ht="12">
      <c r="A58" s="6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7">
        <v>22</v>
      </c>
      <c r="N58" s="7">
        <v>25</v>
      </c>
      <c r="O58" s="7">
        <v>25</v>
      </c>
      <c r="P58" s="7"/>
      <c r="Q58" s="7">
        <v>38</v>
      </c>
      <c r="R58" s="7"/>
      <c r="S58" s="13">
        <f>($Q58/$O58-1)*100</f>
        <v>52</v>
      </c>
      <c r="T58" s="12"/>
      <c r="U58" s="9">
        <v>96</v>
      </c>
      <c r="V58" s="9">
        <v>96</v>
      </c>
    </row>
    <row r="59" spans="1:22" ht="12">
      <c r="A59" s="6" t="s">
        <v>41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7">
        <v>19</v>
      </c>
      <c r="N59" s="7">
        <v>19</v>
      </c>
      <c r="O59" s="7">
        <v>20</v>
      </c>
      <c r="P59" s="7"/>
      <c r="Q59" s="7">
        <v>24</v>
      </c>
      <c r="R59" s="7"/>
      <c r="S59" s="13">
        <f>($Q59/$O59-1)*100</f>
        <v>19.999999999999996</v>
      </c>
      <c r="T59" s="12"/>
      <c r="U59" s="9">
        <v>89.5</v>
      </c>
      <c r="V59" s="9">
        <v>42.1</v>
      </c>
    </row>
    <row r="60" spans="1:22" ht="12">
      <c r="A60" s="6" t="s">
        <v>42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7">
        <v>16</v>
      </c>
      <c r="N60" s="7">
        <v>18</v>
      </c>
      <c r="O60" s="7">
        <v>19</v>
      </c>
      <c r="P60" s="7"/>
      <c r="Q60" s="7">
        <v>29</v>
      </c>
      <c r="R60" s="7"/>
      <c r="S60" s="13">
        <f>($Q60/$O60-1)*100</f>
        <v>52.63157894736843</v>
      </c>
      <c r="T60" s="12"/>
      <c r="U60" s="9">
        <v>100</v>
      </c>
      <c r="V60" s="9">
        <v>66.7</v>
      </c>
    </row>
    <row r="61" spans="1:22" ht="12">
      <c r="A61" s="6" t="s">
        <v>40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7">
        <v>19</v>
      </c>
      <c r="N61" s="7">
        <v>17</v>
      </c>
      <c r="O61" s="7">
        <v>18</v>
      </c>
      <c r="P61" s="7"/>
      <c r="Q61" s="7">
        <v>29</v>
      </c>
      <c r="R61" s="7"/>
      <c r="S61" s="13">
        <f>($Q61/$O61-1)*100</f>
        <v>61.111111111111114</v>
      </c>
      <c r="T61" s="12"/>
      <c r="U61" s="9">
        <v>100</v>
      </c>
      <c r="V61" s="9">
        <v>11.8</v>
      </c>
    </row>
    <row r="62" spans="1:22" ht="12">
      <c r="A62" s="6" t="s">
        <v>44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7">
        <v>13</v>
      </c>
      <c r="N62" s="7">
        <v>15</v>
      </c>
      <c r="O62" s="7">
        <v>18</v>
      </c>
      <c r="P62" s="7"/>
      <c r="Q62" s="7">
        <v>19</v>
      </c>
      <c r="R62" s="7"/>
      <c r="S62" s="13">
        <f>($Q62/$O62-1)*100</f>
        <v>5.555555555555558</v>
      </c>
      <c r="T62" s="12"/>
      <c r="U62" s="9">
        <v>93.3</v>
      </c>
      <c r="V62" s="9">
        <v>26.7</v>
      </c>
    </row>
    <row r="63" spans="1:22" ht="12">
      <c r="A63" s="6" t="s">
        <v>43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7">
        <v>13</v>
      </c>
      <c r="N63" s="7">
        <v>13</v>
      </c>
      <c r="O63" s="7">
        <v>15</v>
      </c>
      <c r="P63" s="7"/>
      <c r="Q63" s="7">
        <v>16</v>
      </c>
      <c r="R63" s="7"/>
      <c r="S63" s="13">
        <f>($Q63/$O63-1)*100</f>
        <v>6.666666666666665</v>
      </c>
      <c r="T63" s="12"/>
      <c r="U63" s="9">
        <v>100</v>
      </c>
      <c r="V63" s="9">
        <v>15.4</v>
      </c>
    </row>
    <row r="64" spans="1:22" ht="12">
      <c r="A64" s="6" t="s">
        <v>45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7">
        <v>9</v>
      </c>
      <c r="N64" s="7">
        <v>11</v>
      </c>
      <c r="O64" s="7">
        <v>11</v>
      </c>
      <c r="P64" s="7"/>
      <c r="Q64" s="7">
        <v>13</v>
      </c>
      <c r="R64" s="7"/>
      <c r="S64" s="13">
        <f>($Q64/$O64-1)*100</f>
        <v>18.181818181818187</v>
      </c>
      <c r="T64" s="12"/>
      <c r="U64" s="9">
        <v>72.7</v>
      </c>
      <c r="V64" s="9">
        <v>72.7</v>
      </c>
    </row>
    <row r="65" spans="1:22" ht="12">
      <c r="A65" s="6" t="s">
        <v>46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7">
        <v>10</v>
      </c>
      <c r="N65" s="7">
        <v>10</v>
      </c>
      <c r="O65" s="7">
        <v>9</v>
      </c>
      <c r="P65" s="7"/>
      <c r="Q65" s="7">
        <v>12</v>
      </c>
      <c r="R65" s="7"/>
      <c r="S65" s="13">
        <f>($Q65/$O65-1)*100</f>
        <v>33.33333333333333</v>
      </c>
      <c r="T65" s="12"/>
      <c r="U65" s="9">
        <v>100</v>
      </c>
      <c r="V65" s="9">
        <v>10</v>
      </c>
    </row>
    <row r="66" spans="1:22" ht="12">
      <c r="A66" s="6" t="s">
        <v>63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7"/>
      <c r="N66" s="7"/>
      <c r="O66" s="7"/>
      <c r="P66" s="7"/>
      <c r="Q66" s="7">
        <v>11</v>
      </c>
      <c r="R66" s="7"/>
      <c r="S66" s="13"/>
      <c r="T66" s="12"/>
      <c r="U66" s="9"/>
      <c r="V66" s="9"/>
    </row>
    <row r="67" spans="1:22" ht="12">
      <c r="A67" s="6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7"/>
      <c r="N67" s="7"/>
      <c r="O67" s="7"/>
      <c r="P67" s="7"/>
      <c r="Q67" s="7">
        <v>11</v>
      </c>
      <c r="R67" s="7"/>
      <c r="S67" s="13"/>
      <c r="T67" s="12"/>
      <c r="U67" s="9"/>
      <c r="V67" s="9"/>
    </row>
    <row r="68" spans="1:22" ht="12">
      <c r="A68" s="6" t="s">
        <v>65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7"/>
      <c r="N68" s="7"/>
      <c r="O68" s="7"/>
      <c r="P68" s="7"/>
      <c r="Q68" s="7">
        <v>11</v>
      </c>
      <c r="R68" s="7"/>
      <c r="S68" s="13"/>
      <c r="T68" s="12"/>
      <c r="U68" s="9"/>
      <c r="V68" s="9"/>
    </row>
    <row r="69" spans="1:22" ht="12">
      <c r="A69" s="6" t="s">
        <v>66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7"/>
      <c r="N69" s="7"/>
      <c r="O69" s="7"/>
      <c r="P69" s="7"/>
      <c r="Q69" s="7">
        <v>10</v>
      </c>
      <c r="R69" s="7"/>
      <c r="S69" s="13"/>
      <c r="T69" s="12"/>
      <c r="U69" s="9"/>
      <c r="V69" s="9"/>
    </row>
    <row r="70" spans="1:22" ht="12">
      <c r="A70" s="6" t="s">
        <v>47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7">
        <v>10</v>
      </c>
      <c r="N70" s="7">
        <v>9</v>
      </c>
      <c r="O70" s="7">
        <v>9</v>
      </c>
      <c r="P70" s="7"/>
      <c r="Q70" s="7">
        <v>10</v>
      </c>
      <c r="R70" s="7"/>
      <c r="S70" s="13">
        <f>($Q70/$O70-1)*100</f>
        <v>11.111111111111116</v>
      </c>
      <c r="T70" s="12"/>
      <c r="U70" s="9">
        <v>77.8</v>
      </c>
      <c r="V70" s="9">
        <v>22.2</v>
      </c>
    </row>
    <row r="71" spans="1:22" ht="12">
      <c r="A71" s="6" t="s">
        <v>67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7"/>
      <c r="N71" s="7"/>
      <c r="O71" s="7"/>
      <c r="P71" s="7"/>
      <c r="Q71" s="7">
        <v>10</v>
      </c>
      <c r="R71" s="7"/>
      <c r="S71" s="12"/>
      <c r="T71" s="12"/>
      <c r="U71" s="9"/>
      <c r="V71" s="9"/>
    </row>
    <row r="72" spans="1:22" ht="12">
      <c r="A72" s="6" t="s">
        <v>68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7"/>
      <c r="N72" s="7"/>
      <c r="O72" s="7"/>
      <c r="P72" s="7"/>
      <c r="Q72" s="7">
        <v>10</v>
      </c>
      <c r="R72" s="7"/>
      <c r="S72" s="12"/>
      <c r="T72" s="12"/>
      <c r="U72" s="9"/>
      <c r="V72" s="9"/>
    </row>
    <row r="73" spans="1:22" ht="1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4"/>
      <c r="M73" s="7"/>
      <c r="N73" s="7"/>
      <c r="O73" s="7"/>
      <c r="P73" s="7"/>
      <c r="Q73" s="7"/>
      <c r="R73" s="7"/>
      <c r="S73" s="12"/>
      <c r="T73" s="12"/>
      <c r="U73" s="9"/>
      <c r="V73" s="9"/>
    </row>
    <row r="74" spans="1:26" s="1" customFormat="1" ht="12">
      <c r="A74" s="1" t="s">
        <v>56</v>
      </c>
      <c r="B74" s="4">
        <v>456</v>
      </c>
      <c r="C74" s="4">
        <v>473</v>
      </c>
      <c r="D74" s="4">
        <v>524</v>
      </c>
      <c r="E74" s="4">
        <v>583</v>
      </c>
      <c r="F74" s="4">
        <v>638</v>
      </c>
      <c r="G74" s="4">
        <v>672</v>
      </c>
      <c r="H74" s="4">
        <v>719</v>
      </c>
      <c r="I74" s="4">
        <v>676</v>
      </c>
      <c r="J74" s="4">
        <v>699</v>
      </c>
      <c r="K74" s="4">
        <v>694</v>
      </c>
      <c r="L74" s="4">
        <v>738</v>
      </c>
      <c r="M74" s="4">
        <v>784</v>
      </c>
      <c r="N74" s="4">
        <v>843</v>
      </c>
      <c r="O74" s="4">
        <v>858</v>
      </c>
      <c r="P74" s="4"/>
      <c r="Q74" s="4">
        <v>1155</v>
      </c>
      <c r="R74" s="4"/>
      <c r="S74" s="12">
        <f>($Q74/$O74-1)*100</f>
        <v>34.61538461538463</v>
      </c>
      <c r="T74" s="12"/>
      <c r="U74" s="8">
        <v>95.2</v>
      </c>
      <c r="V74" s="8">
        <v>47.2</v>
      </c>
      <c r="X74" s="1">
        <v>90.3</v>
      </c>
      <c r="Y74" s="1">
        <v>51.2</v>
      </c>
      <c r="Z74" s="1">
        <v>44.9</v>
      </c>
    </row>
    <row r="75" spans="2:22" ht="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2"/>
      <c r="T75" s="12"/>
      <c r="U75" s="9"/>
      <c r="V75" s="9"/>
    </row>
    <row r="76" spans="1:22" s="1" customFormat="1" ht="12">
      <c r="A76" s="1" t="s">
        <v>57</v>
      </c>
      <c r="B76" s="4">
        <f>B48+B74</f>
        <v>2528</v>
      </c>
      <c r="C76" s="4">
        <f>C48+C74</f>
        <v>2586</v>
      </c>
      <c r="D76" s="4">
        <f>D48+D74</f>
        <v>2708</v>
      </c>
      <c r="E76" s="4">
        <f>E48+E74</f>
        <v>2872</v>
      </c>
      <c r="F76" s="4">
        <f>F48+F74</f>
        <v>2864</v>
      </c>
      <c r="G76" s="4">
        <f>G48+G74</f>
        <v>2858</v>
      </c>
      <c r="H76" s="4">
        <f>H48+H74</f>
        <v>3029</v>
      </c>
      <c r="I76" s="4">
        <f>I48+I74</f>
        <v>3147</v>
      </c>
      <c r="J76" s="4">
        <f>J48+J74</f>
        <v>3307</v>
      </c>
      <c r="K76" s="4">
        <f>K48+K74</f>
        <v>3370</v>
      </c>
      <c r="L76" s="4">
        <f>L48+L74</f>
        <v>3492</v>
      </c>
      <c r="M76" s="4">
        <f>M48+M74</f>
        <v>3659</v>
      </c>
      <c r="N76" s="4">
        <f>N48+N74</f>
        <v>3802</v>
      </c>
      <c r="O76" s="4">
        <v>3977</v>
      </c>
      <c r="P76" s="4"/>
      <c r="Q76" s="4"/>
      <c r="R76" s="4"/>
      <c r="S76" s="12">
        <f>($Q76/$O76-1)*100</f>
        <v>-100</v>
      </c>
      <c r="T76" s="12"/>
      <c r="U76" s="8">
        <v>90.5</v>
      </c>
      <c r="V76" s="8">
        <v>44</v>
      </c>
    </row>
    <row r="77" spans="2:22" s="1" customFormat="1" ht="1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2"/>
      <c r="T77" s="12"/>
      <c r="U77" s="8"/>
      <c r="V77" s="8"/>
    </row>
    <row r="78" spans="1:26" s="1" customFormat="1" ht="12">
      <c r="A78" s="1" t="s">
        <v>58</v>
      </c>
      <c r="B78" s="4">
        <v>16360</v>
      </c>
      <c r="C78" s="4">
        <v>16756</v>
      </c>
      <c r="D78" s="4">
        <v>17251</v>
      </c>
      <c r="E78" s="4">
        <v>17892</v>
      </c>
      <c r="F78" s="4">
        <v>18173</v>
      </c>
      <c r="G78" s="4">
        <v>18576</v>
      </c>
      <c r="H78" s="4">
        <v>19230</v>
      </c>
      <c r="I78" s="4">
        <v>19961</v>
      </c>
      <c r="J78" s="4">
        <v>20676</v>
      </c>
      <c r="K78" s="4">
        <v>21365</v>
      </c>
      <c r="L78" s="4">
        <v>21925</v>
      </c>
      <c r="M78" s="4">
        <f>M6+M76</f>
        <v>22699</v>
      </c>
      <c r="N78" s="4">
        <f>N6+N76</f>
        <v>23353</v>
      </c>
      <c r="O78" s="4">
        <v>24081</v>
      </c>
      <c r="P78" s="4"/>
      <c r="Q78" s="4"/>
      <c r="R78" s="4"/>
      <c r="S78" s="12">
        <f>($Q78/$O78-1)*100</f>
        <v>-100</v>
      </c>
      <c r="T78" s="12"/>
      <c r="U78" s="8">
        <v>96.9</v>
      </c>
      <c r="V78" s="8">
        <v>46.9</v>
      </c>
      <c r="X78" s="1">
        <v>94.7</v>
      </c>
      <c r="Y78" s="1">
        <v>50.8</v>
      </c>
      <c r="Z78" s="1">
        <v>44.2</v>
      </c>
    </row>
  </sheetData>
  <sheetProtection/>
  <printOptions gridLines="1"/>
  <pageMargins left="0.75" right="0.75" top="1" bottom="1" header="0.5" footer="0.5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legeforeningen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Taraldset</dc:creator>
  <cp:keywords/>
  <dc:description/>
  <cp:lastModifiedBy>Anders Taraldset</cp:lastModifiedBy>
  <cp:lastPrinted>2010-11-30T08:17:22Z</cp:lastPrinted>
  <dcterms:created xsi:type="dcterms:W3CDTF">2001-11-20T10:13:46Z</dcterms:created>
  <dcterms:modified xsi:type="dcterms:W3CDTF">2018-08-16T13:56:04Z</dcterms:modified>
  <cp:category/>
  <cp:version/>
  <cp:contentType/>
  <cp:contentStatus/>
</cp:coreProperties>
</file>