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U:\FAG\UTDA\ATARLD\EXCELTAB\"/>
    </mc:Choice>
  </mc:AlternateContent>
  <xr:revisionPtr revIDLastSave="0" documentId="10_ncr:100000_{A181B53B-144C-4EC4-A41E-C10B1FEE7694}" xr6:coauthVersionLast="31" xr6:coauthVersionMax="31" xr10:uidLastSave="{00000000-0000-0000-0000-000000000000}"/>
  <bookViews>
    <workbookView xWindow="0" yWindow="0" windowWidth="57600" windowHeight="14025" xr2:uid="{00000000-000D-0000-FFFF-FFFF00000000}"/>
  </bookViews>
  <sheets>
    <sheet name="Personer" sheetId="2" r:id="rId1"/>
  </sheets>
  <calcPr calcId="179017"/>
</workbook>
</file>

<file path=xl/calcChain.xml><?xml version="1.0" encoding="utf-8"?>
<calcChain xmlns="http://schemas.openxmlformats.org/spreadsheetml/2006/main">
  <c r="O30" i="2" l="1"/>
  <c r="P30" i="2"/>
  <c r="G30" i="2"/>
  <c r="F30" i="2" l="1"/>
  <c r="E30" i="2"/>
  <c r="D30" i="2"/>
  <c r="C30" i="2"/>
  <c r="D26" i="2" l="1"/>
  <c r="E26" i="2"/>
  <c r="F26" i="2"/>
  <c r="G26" i="2"/>
  <c r="H26" i="2"/>
  <c r="I26" i="2"/>
  <c r="J26" i="2"/>
  <c r="K26" i="2"/>
  <c r="L26" i="2"/>
  <c r="M26" i="2"/>
  <c r="P26" i="2" s="1"/>
  <c r="C26" i="2"/>
  <c r="D23" i="2"/>
  <c r="D28" i="2" s="1"/>
  <c r="D32" i="2" s="1"/>
  <c r="E23" i="2"/>
  <c r="F23" i="2"/>
  <c r="G23" i="2"/>
  <c r="G28" i="2" s="1"/>
  <c r="G32" i="2" s="1"/>
  <c r="H23" i="2"/>
  <c r="I23" i="2"/>
  <c r="J23" i="2"/>
  <c r="K23" i="2"/>
  <c r="N23" i="2" s="1"/>
  <c r="L23" i="2"/>
  <c r="L28" i="2" s="1"/>
  <c r="M23" i="2"/>
  <c r="C23" i="2"/>
  <c r="C28" i="2" s="1"/>
  <c r="C32" i="2" s="1"/>
  <c r="H28" i="2" l="1"/>
  <c r="N26" i="2"/>
  <c r="F28" i="2"/>
  <c r="F32" i="2" s="1"/>
  <c r="P23" i="2"/>
  <c r="E28" i="2"/>
  <c r="E32" i="2" s="1"/>
  <c r="J28" i="2"/>
  <c r="I28" i="2"/>
  <c r="O26" i="2"/>
  <c r="M28" i="2"/>
  <c r="P28" i="2" s="1"/>
  <c r="K28" i="2"/>
  <c r="O23" i="2"/>
  <c r="L32" i="2"/>
  <c r="D10" i="2"/>
  <c r="D16" i="2" s="1"/>
  <c r="E10" i="2"/>
  <c r="E16" i="2" s="1"/>
  <c r="F10" i="2"/>
  <c r="F16" i="2" s="1"/>
  <c r="G10" i="2"/>
  <c r="G16" i="2" s="1"/>
  <c r="H10" i="2"/>
  <c r="H16" i="2" s="1"/>
  <c r="I10" i="2"/>
  <c r="I16" i="2" s="1"/>
  <c r="J10" i="2"/>
  <c r="J16" i="2" s="1"/>
  <c r="K10" i="2"/>
  <c r="K16" i="2" s="1"/>
  <c r="L10" i="2"/>
  <c r="L16" i="2" s="1"/>
  <c r="M10" i="2"/>
  <c r="M16" i="2" s="1"/>
  <c r="C10" i="2"/>
  <c r="C16" i="2" s="1"/>
  <c r="N28" i="2" l="1"/>
  <c r="M32" i="2"/>
  <c r="P32" i="2" s="1"/>
  <c r="O28" i="2"/>
  <c r="K32" i="2"/>
  <c r="O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PX-Web Ekstern</author>
  </authors>
  <commentList>
    <comment ref="G4" authorId="0" shapeId="0" xr:uid="{00000000-0006-0000-0000-000001000000}">
      <text>
        <r>
          <rPr>
            <sz val="8"/>
            <color rgb="FF000000"/>
            <rFont val="Tahoma"/>
            <family val="2"/>
          </rPr>
          <t xml:space="preserve">Tallene ble rettet 30.10.2013. Antall personer 15-66 år med helse- og sosialfaglig utdanning i 2012 ble høsten 2013 redusert med 
5 900 personer. På grunn av en feilregistrering i et av kilderegistrene kom disse personene som har norsk autorisasjon som helsepersonell med, selv om de ikke hadde tilknytning til Norge som sysselsatte og heller ikke var registrert bosatte i landet i 2012.
</t>
        </r>
      </text>
    </comment>
  </commentList>
</comments>
</file>

<file path=xl/sharedStrings.xml><?xml version="1.0" encoding="utf-8"?>
<sst xmlns="http://schemas.openxmlformats.org/spreadsheetml/2006/main" count="58" uniqueCount="37">
  <si>
    <t>Personer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</si>
  <si>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</si>
  <si>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</si>
  <si>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</si>
  <si>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</si>
  <si>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</si>
  <si>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</si>
  <si>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</si>
  <si>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</si>
  <si>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</si>
  <si>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</si>
  <si>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</si>
  <si>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Lege uten spesialitet</t>
  </si>
  <si>
    <t>Menn</t>
  </si>
  <si>
    <t>Kvinner</t>
  </si>
  <si>
    <t>Lege med spesialitet</t>
  </si>
  <si>
    <t>Prosent medlemmer av Dnlf</t>
  </si>
  <si>
    <t>%17-18</t>
  </si>
  <si>
    <t>Totalt</t>
  </si>
  <si>
    <t>%16-17</t>
  </si>
  <si>
    <t>%15-16</t>
  </si>
  <si>
    <t>2001</t>
  </si>
  <si>
    <t>2002</t>
  </si>
  <si>
    <t>2003</t>
  </si>
  <si>
    <t>2004</t>
  </si>
  <si>
    <t>2005</t>
  </si>
  <si>
    <t>2006</t>
  </si>
  <si>
    <t>2007</t>
  </si>
  <si>
    <t>Dnlf alle medlemmer per 31.12.</t>
  </si>
  <si>
    <t>Medlemmer totalt Dnlf (SSB) per 31.12.</t>
  </si>
  <si>
    <t>SSB Statistikkbanken 07938: Leger i Norge per år (per 31.12. hvert år) og medlemmer Dnlf</t>
  </si>
  <si>
    <t>inkl. pensjonister</t>
  </si>
  <si>
    <t>Sysselsatte (for Dnlf: yrkesaktive)</t>
  </si>
  <si>
    <t>Sum leger totalt SSB</t>
  </si>
  <si>
    <t>Sum sysselsatte leger SSB</t>
  </si>
  <si>
    <t>Dnlf yrkesakt. legemedlem per 31.12.</t>
  </si>
  <si>
    <t>Dnlf alle legemedlemmer  per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</si>
</sst>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9" fontId="4" fillId="0" borderId="0" applyFont="0" applyFill="0" applyBorder="0" applyAlignment="0" applyProtection="0"/>
  </cellStyleXfs>
  <cellXfs count="7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1" fontId="0" fillId="0" borderId="0" xfId="0" applyNumberFormat="1" applyFill="1" applyProtection="1"/>
    <xf numFmtId="164" fontId="0" fillId="0" borderId="0" xfId="0" applyNumberFormat="1" applyFill="1" applyProtection="1"/>
    <xf numFmtId="164" fontId="2" fillId="0" borderId="0" xfId="0" applyNumberFormat="1" applyFont="1" applyFill="1" applyProtection="1"/>
    <xf numFmtId="165" fontId="0" fillId="0" borderId="0" xfId="1" applyNumberFormat="1" applyFont="1" applyFill="1" applyProtection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workbookViewId="0">
      <selection activeCell="A27" sqref="A27"/>
    </sheetView>
  </sheetViews>
  <sheetFormatPr baseColWidth="10" defaultColWidth="9.140625" defaultRowHeight="15" x14ac:dyDescent="0.25"/>
  <cols>
    <col min="1" max="1" width="38.28515625" customWidth="1"/>
    <col min="2" max="2" width="9.7109375" customWidth="1"/>
    <col min="3" max="3" width="8" customWidth="1"/>
    <col min="4" max="13" width="7" customWidth="1"/>
  </cols>
  <sheetData>
    <row r="1" spans="1:13" ht="18.75" x14ac:dyDescent="0.3">
      <c r="A1" s="1" t="s">
        <v>30</v>
      </c>
    </row>
    <row r="2" spans="1:13" ht="18.75" x14ac:dyDescent="0.3">
      <c r="A2" s="1"/>
    </row>
    <row r="3" spans="1:13" x14ac:dyDescent="0.25">
      <c r="C3" s="2" t="s">
        <v>0</v>
      </c>
    </row>
    <row r="4" spans="1:13" x14ac:dyDescent="0.25"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</row>
    <row r="5" spans="1:13" x14ac:dyDescent="0.25">
      <c r="A5" s="2" t="s">
        <v>12</v>
      </c>
      <c r="B5" s="2" t="s">
        <v>13</v>
      </c>
      <c r="C5" s="3">
        <v>5913</v>
      </c>
      <c r="D5" s="3">
        <v>6479</v>
      </c>
      <c r="E5" s="3">
        <v>6438</v>
      </c>
      <c r="F5" s="3">
        <v>6406</v>
      </c>
      <c r="G5" s="3">
        <v>6610</v>
      </c>
      <c r="H5" s="3">
        <v>6714</v>
      </c>
      <c r="I5" s="3">
        <v>6677</v>
      </c>
      <c r="J5" s="3">
        <v>7448</v>
      </c>
      <c r="K5" s="3">
        <v>7552</v>
      </c>
      <c r="L5" s="3">
        <v>7686</v>
      </c>
      <c r="M5" s="3">
        <v>7806</v>
      </c>
    </row>
    <row r="6" spans="1:13" x14ac:dyDescent="0.25">
      <c r="B6" s="2" t="s">
        <v>14</v>
      </c>
      <c r="C6" s="3">
        <v>6122</v>
      </c>
      <c r="D6" s="3">
        <v>6674</v>
      </c>
      <c r="E6" s="3">
        <v>7025</v>
      </c>
      <c r="F6" s="3">
        <v>7135</v>
      </c>
      <c r="G6" s="3">
        <v>7567</v>
      </c>
      <c r="H6" s="3">
        <v>7911</v>
      </c>
      <c r="I6" s="3">
        <v>8193</v>
      </c>
      <c r="J6" s="3">
        <v>8818</v>
      </c>
      <c r="K6" s="3">
        <v>9200</v>
      </c>
      <c r="L6" s="3">
        <v>9420</v>
      </c>
      <c r="M6" s="3">
        <v>9749</v>
      </c>
    </row>
    <row r="7" spans="1:13" x14ac:dyDescent="0.25">
      <c r="A7" s="2" t="s">
        <v>15</v>
      </c>
      <c r="B7" s="2" t="s">
        <v>13</v>
      </c>
      <c r="C7" s="3">
        <v>9122</v>
      </c>
      <c r="D7" s="3">
        <v>9163</v>
      </c>
      <c r="E7" s="3">
        <v>9616</v>
      </c>
      <c r="F7" s="3">
        <v>9876</v>
      </c>
      <c r="G7" s="3">
        <v>10029</v>
      </c>
      <c r="H7" s="3">
        <v>10185</v>
      </c>
      <c r="I7" s="3">
        <v>10476</v>
      </c>
      <c r="J7" s="3">
        <v>9946</v>
      </c>
      <c r="K7" s="3">
        <v>10295</v>
      </c>
      <c r="L7" s="3">
        <v>10593</v>
      </c>
      <c r="M7" s="3">
        <v>10733</v>
      </c>
    </row>
    <row r="8" spans="1:13" x14ac:dyDescent="0.25">
      <c r="B8" s="2" t="s">
        <v>14</v>
      </c>
      <c r="C8" s="3">
        <v>3779</v>
      </c>
      <c r="D8" s="3">
        <v>3928</v>
      </c>
      <c r="E8" s="3">
        <v>4249</v>
      </c>
      <c r="F8" s="3">
        <v>4520</v>
      </c>
      <c r="G8" s="3">
        <v>4754</v>
      </c>
      <c r="H8" s="3">
        <v>5074</v>
      </c>
      <c r="I8" s="3">
        <v>5508</v>
      </c>
      <c r="J8" s="3">
        <v>5698</v>
      </c>
      <c r="K8" s="3">
        <v>6106</v>
      </c>
      <c r="L8" s="3">
        <v>6694</v>
      </c>
      <c r="M8" s="3">
        <v>7066</v>
      </c>
    </row>
    <row r="10" spans="1:13" x14ac:dyDescent="0.25">
      <c r="A10" s="2" t="s">
        <v>33</v>
      </c>
      <c r="C10" s="3">
        <f>SUM(C5:C9)</f>
        <v>24936</v>
      </c>
      <c r="D10" s="3">
        <f t="shared" ref="D10:M10" si="0">SUM(D5:D9)</f>
        <v>26244</v>
      </c>
      <c r="E10" s="3">
        <f t="shared" si="0"/>
        <v>27328</v>
      </c>
      <c r="F10" s="3">
        <f t="shared" si="0"/>
        <v>27937</v>
      </c>
      <c r="G10" s="3">
        <f t="shared" si="0"/>
        <v>28960</v>
      </c>
      <c r="H10" s="3">
        <f t="shared" si="0"/>
        <v>29884</v>
      </c>
      <c r="I10" s="3">
        <f t="shared" si="0"/>
        <v>30854</v>
      </c>
      <c r="J10" s="3">
        <f t="shared" si="0"/>
        <v>31910</v>
      </c>
      <c r="K10" s="3">
        <f t="shared" si="0"/>
        <v>33153</v>
      </c>
      <c r="L10" s="3">
        <f t="shared" si="0"/>
        <v>34393</v>
      </c>
      <c r="M10" s="3">
        <f t="shared" si="0"/>
        <v>35354</v>
      </c>
    </row>
    <row r="11" spans="1:13" x14ac:dyDescent="0.25">
      <c r="A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2" t="s">
        <v>28</v>
      </c>
      <c r="C12">
        <v>25731</v>
      </c>
      <c r="D12">
        <v>26566</v>
      </c>
      <c r="E12">
        <v>27417</v>
      </c>
      <c r="F12">
        <v>28454</v>
      </c>
      <c r="G12">
        <v>29599</v>
      </c>
      <c r="H12">
        <v>30383</v>
      </c>
      <c r="I12">
        <v>31403</v>
      </c>
      <c r="J12">
        <v>32308</v>
      </c>
      <c r="K12">
        <v>33412</v>
      </c>
      <c r="L12">
        <v>34362</v>
      </c>
      <c r="M12">
        <v>35188</v>
      </c>
    </row>
    <row r="13" spans="1:13" x14ac:dyDescent="0.25">
      <c r="A13" s="2"/>
    </row>
    <row r="14" spans="1:13" x14ac:dyDescent="0.25">
      <c r="A14" s="2" t="s">
        <v>36</v>
      </c>
      <c r="C14">
        <v>22043</v>
      </c>
      <c r="D14">
        <v>22728</v>
      </c>
      <c r="E14">
        <v>23640</v>
      </c>
      <c r="F14">
        <v>24513</v>
      </c>
      <c r="G14">
        <v>25451</v>
      </c>
      <c r="H14">
        <v>26284</v>
      </c>
      <c r="I14">
        <v>26931</v>
      </c>
      <c r="J14">
        <v>28086</v>
      </c>
      <c r="K14">
        <v>28991</v>
      </c>
      <c r="L14">
        <v>29990</v>
      </c>
      <c r="M14">
        <v>30921</v>
      </c>
    </row>
    <row r="15" spans="1:13" x14ac:dyDescent="0.25">
      <c r="A15" s="2"/>
    </row>
    <row r="16" spans="1:13" x14ac:dyDescent="0.25">
      <c r="A16" s="2" t="s">
        <v>16</v>
      </c>
      <c r="C16" s="4">
        <f t="shared" ref="C16:D16" si="1">C14/C10*100</f>
        <v>88.398299647096565</v>
      </c>
      <c r="D16" s="4">
        <f t="shared" si="1"/>
        <v>86.602652034750804</v>
      </c>
      <c r="E16" s="4">
        <f>E14/E10*100</f>
        <v>86.504683840749422</v>
      </c>
      <c r="F16" s="4">
        <f t="shared" ref="F16:M16" si="2">F14/F10*100</f>
        <v>87.743852238966241</v>
      </c>
      <c r="G16" s="4">
        <f t="shared" si="2"/>
        <v>87.883287292817684</v>
      </c>
      <c r="H16" s="4">
        <f t="shared" si="2"/>
        <v>87.953419890242273</v>
      </c>
      <c r="I16" s="4">
        <f t="shared" si="2"/>
        <v>87.285279056200167</v>
      </c>
      <c r="J16" s="4">
        <f t="shared" si="2"/>
        <v>88.016295832027581</v>
      </c>
      <c r="K16" s="4">
        <f t="shared" si="2"/>
        <v>87.446083310710947</v>
      </c>
      <c r="L16" s="4">
        <f t="shared" si="2"/>
        <v>87.197976332393225</v>
      </c>
      <c r="M16" s="4">
        <f t="shared" si="2"/>
        <v>87.461107654013688</v>
      </c>
    </row>
    <row r="17" spans="1:16" x14ac:dyDescent="0.25">
      <c r="A17" s="2" t="s">
        <v>31</v>
      </c>
    </row>
    <row r="19" spans="1:16" x14ac:dyDescent="0.25">
      <c r="A19" s="2"/>
      <c r="B19" s="2"/>
      <c r="C19" s="2" t="s">
        <v>32</v>
      </c>
    </row>
    <row r="20" spans="1:16" s="2" customFormat="1" x14ac:dyDescent="0.25"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2" t="s">
        <v>9</v>
      </c>
      <c r="L20" s="2" t="s">
        <v>10</v>
      </c>
      <c r="M20" s="2" t="s">
        <v>11</v>
      </c>
      <c r="N20" s="2" t="s">
        <v>20</v>
      </c>
      <c r="O20" s="2" t="s">
        <v>19</v>
      </c>
      <c r="P20" s="2" t="s">
        <v>17</v>
      </c>
    </row>
    <row r="21" spans="1:16" x14ac:dyDescent="0.25">
      <c r="A21" s="2" t="s">
        <v>12</v>
      </c>
      <c r="B21" s="2" t="s">
        <v>13</v>
      </c>
      <c r="C21">
        <v>5138</v>
      </c>
      <c r="D21">
        <v>5564</v>
      </c>
      <c r="E21">
        <v>5424</v>
      </c>
      <c r="F21">
        <v>5377</v>
      </c>
      <c r="G21">
        <v>5558</v>
      </c>
      <c r="H21">
        <v>5620</v>
      </c>
      <c r="I21">
        <v>5605</v>
      </c>
      <c r="J21">
        <v>5644</v>
      </c>
      <c r="K21">
        <v>5791</v>
      </c>
      <c r="L21">
        <v>5821</v>
      </c>
      <c r="M21">
        <v>5935</v>
      </c>
    </row>
    <row r="22" spans="1:16" x14ac:dyDescent="0.25">
      <c r="A22" s="2"/>
      <c r="B22" s="2" t="s">
        <v>14</v>
      </c>
      <c r="C22">
        <v>5224</v>
      </c>
      <c r="D22">
        <v>5703</v>
      </c>
      <c r="E22">
        <v>5941</v>
      </c>
      <c r="F22">
        <v>5994</v>
      </c>
      <c r="G22">
        <v>6337</v>
      </c>
      <c r="H22">
        <v>6612</v>
      </c>
      <c r="I22">
        <v>6901</v>
      </c>
      <c r="J22">
        <v>7273</v>
      </c>
      <c r="K22">
        <v>7585</v>
      </c>
      <c r="L22">
        <v>7741</v>
      </c>
      <c r="M22">
        <v>8128</v>
      </c>
    </row>
    <row r="23" spans="1:16" x14ac:dyDescent="0.25">
      <c r="A23" s="2"/>
      <c r="B23" s="2" t="s">
        <v>18</v>
      </c>
      <c r="C23">
        <f>C21+C22</f>
        <v>10362</v>
      </c>
      <c r="D23">
        <f t="shared" ref="D23:M23" si="3">D21+D22</f>
        <v>11267</v>
      </c>
      <c r="E23">
        <f t="shared" si="3"/>
        <v>11365</v>
      </c>
      <c r="F23">
        <f t="shared" si="3"/>
        <v>11371</v>
      </c>
      <c r="G23">
        <f t="shared" si="3"/>
        <v>11895</v>
      </c>
      <c r="H23">
        <f t="shared" si="3"/>
        <v>12232</v>
      </c>
      <c r="I23">
        <f t="shared" si="3"/>
        <v>12506</v>
      </c>
      <c r="J23">
        <f t="shared" si="3"/>
        <v>12917</v>
      </c>
      <c r="K23">
        <f t="shared" si="3"/>
        <v>13376</v>
      </c>
      <c r="L23">
        <f t="shared" si="3"/>
        <v>13562</v>
      </c>
      <c r="M23">
        <f t="shared" si="3"/>
        <v>14063</v>
      </c>
      <c r="N23" s="6">
        <f>K23/J23-1</f>
        <v>3.553456684988765E-2</v>
      </c>
      <c r="O23" s="6">
        <f>L23/K23-1</f>
        <v>1.3905502392344449E-2</v>
      </c>
      <c r="P23" s="6">
        <f>M23/L23-1</f>
        <v>3.6941454062822565E-2</v>
      </c>
    </row>
    <row r="24" spans="1:16" x14ac:dyDescent="0.25">
      <c r="A24" s="2" t="s">
        <v>15</v>
      </c>
      <c r="B24" s="2" t="s">
        <v>13</v>
      </c>
      <c r="C24">
        <v>8093</v>
      </c>
      <c r="D24">
        <v>8056</v>
      </c>
      <c r="E24">
        <v>8396</v>
      </c>
      <c r="F24">
        <v>8578</v>
      </c>
      <c r="G24">
        <v>8636</v>
      </c>
      <c r="H24">
        <v>8717</v>
      </c>
      <c r="I24">
        <v>8891</v>
      </c>
      <c r="J24">
        <v>8779</v>
      </c>
      <c r="K24">
        <v>8816</v>
      </c>
      <c r="L24">
        <v>9077</v>
      </c>
      <c r="M24">
        <v>9200</v>
      </c>
    </row>
    <row r="25" spans="1:16" x14ac:dyDescent="0.25">
      <c r="A25" s="2"/>
      <c r="B25" s="2" t="s">
        <v>14</v>
      </c>
      <c r="C25">
        <v>3477</v>
      </c>
      <c r="D25">
        <v>3612</v>
      </c>
      <c r="E25">
        <v>3869</v>
      </c>
      <c r="F25">
        <v>4103</v>
      </c>
      <c r="G25">
        <v>4317</v>
      </c>
      <c r="H25">
        <v>4598</v>
      </c>
      <c r="I25">
        <v>4988</v>
      </c>
      <c r="J25">
        <v>5303</v>
      </c>
      <c r="K25">
        <v>5592</v>
      </c>
      <c r="L25">
        <v>6146</v>
      </c>
      <c r="M25">
        <v>6515</v>
      </c>
    </row>
    <row r="26" spans="1:16" x14ac:dyDescent="0.25">
      <c r="A26" s="2"/>
      <c r="B26" s="2" t="s">
        <v>18</v>
      </c>
      <c r="C26">
        <f>C24+C25</f>
        <v>11570</v>
      </c>
      <c r="D26">
        <f t="shared" ref="D26:M26" si="4">D24+D25</f>
        <v>11668</v>
      </c>
      <c r="E26">
        <f t="shared" si="4"/>
        <v>12265</v>
      </c>
      <c r="F26">
        <f t="shared" si="4"/>
        <v>12681</v>
      </c>
      <c r="G26">
        <f t="shared" si="4"/>
        <v>12953</v>
      </c>
      <c r="H26">
        <f t="shared" si="4"/>
        <v>13315</v>
      </c>
      <c r="I26">
        <f t="shared" si="4"/>
        <v>13879</v>
      </c>
      <c r="J26">
        <f t="shared" si="4"/>
        <v>14082</v>
      </c>
      <c r="K26">
        <f t="shared" si="4"/>
        <v>14408</v>
      </c>
      <c r="L26">
        <f t="shared" si="4"/>
        <v>15223</v>
      </c>
      <c r="M26">
        <f t="shared" si="4"/>
        <v>15715</v>
      </c>
      <c r="N26" s="6">
        <f>K26/J26-1</f>
        <v>2.3150120721488365E-2</v>
      </c>
      <c r="O26" s="6">
        <f>L26/K26-1</f>
        <v>5.6565796779566968E-2</v>
      </c>
      <c r="P26" s="6">
        <f>M26/L26-1</f>
        <v>3.2319516521053693E-2</v>
      </c>
    </row>
    <row r="27" spans="1:16" x14ac:dyDescent="0.25">
      <c r="N27" s="6"/>
      <c r="O27" s="6"/>
      <c r="P27" s="6"/>
    </row>
    <row r="28" spans="1:16" x14ac:dyDescent="0.25">
      <c r="A28" s="2" t="s">
        <v>34</v>
      </c>
      <c r="C28" s="3">
        <f>C23+C26</f>
        <v>21932</v>
      </c>
      <c r="D28" s="3">
        <f t="shared" ref="D28:M28" si="5">D23+D26</f>
        <v>22935</v>
      </c>
      <c r="E28" s="3">
        <f t="shared" si="5"/>
        <v>23630</v>
      </c>
      <c r="F28" s="3">
        <f t="shared" si="5"/>
        <v>24052</v>
      </c>
      <c r="G28" s="3">
        <f t="shared" si="5"/>
        <v>24848</v>
      </c>
      <c r="H28" s="3">
        <f t="shared" si="5"/>
        <v>25547</v>
      </c>
      <c r="I28" s="3">
        <f t="shared" si="5"/>
        <v>26385</v>
      </c>
      <c r="J28" s="3">
        <f t="shared" si="5"/>
        <v>26999</v>
      </c>
      <c r="K28" s="3">
        <f t="shared" si="5"/>
        <v>27784</v>
      </c>
      <c r="L28" s="3">
        <f t="shared" si="5"/>
        <v>28785</v>
      </c>
      <c r="M28" s="3">
        <f t="shared" si="5"/>
        <v>29778</v>
      </c>
      <c r="N28" s="6">
        <f t="shared" ref="N28" si="6">K28/J28-1</f>
        <v>2.9075150931515914E-2</v>
      </c>
      <c r="O28" s="6">
        <f t="shared" ref="O28:O32" si="7">L28/K28-1</f>
        <v>3.6027929743737364E-2</v>
      </c>
      <c r="P28" s="6">
        <f t="shared" ref="P28:P32" si="8">M28/L28-1</f>
        <v>3.4497133923918621E-2</v>
      </c>
    </row>
    <row r="29" spans="1:16" x14ac:dyDescent="0.25">
      <c r="N29" s="6"/>
      <c r="O29" s="6"/>
      <c r="P29" s="6"/>
    </row>
    <row r="30" spans="1:16" x14ac:dyDescent="0.25">
      <c r="A30" s="2" t="s">
        <v>35</v>
      </c>
      <c r="C30">
        <f>25731-1957-3688</f>
        <v>20086</v>
      </c>
      <c r="D30">
        <f>26566-2050-3838</f>
        <v>20678</v>
      </c>
      <c r="E30">
        <f>27417-2128-3777</f>
        <v>21512</v>
      </c>
      <c r="F30">
        <f>28454-2343-3941</f>
        <v>22170</v>
      </c>
      <c r="G30">
        <f>29599-2514-4148</f>
        <v>22937</v>
      </c>
      <c r="K30">
        <v>25733</v>
      </c>
      <c r="L30">
        <v>26767</v>
      </c>
      <c r="M30">
        <v>26543</v>
      </c>
      <c r="N30" s="6"/>
      <c r="O30" s="6">
        <f t="shared" si="7"/>
        <v>4.0181867640772584E-2</v>
      </c>
      <c r="P30" s="6">
        <f t="shared" si="8"/>
        <v>-8.3685134680763218E-3</v>
      </c>
    </row>
    <row r="31" spans="1:16" x14ac:dyDescent="0.25">
      <c r="N31" s="6"/>
      <c r="O31" s="6"/>
      <c r="P31" s="6"/>
    </row>
    <row r="32" spans="1:16" x14ac:dyDescent="0.25">
      <c r="A32" s="2" t="s">
        <v>16</v>
      </c>
      <c r="B32" s="2"/>
      <c r="C32" s="5">
        <f t="shared" ref="C32:G32" si="9">C30/C28*100</f>
        <v>91.583074958964076</v>
      </c>
      <c r="D32" s="5">
        <f t="shared" si="9"/>
        <v>90.159145410943978</v>
      </c>
      <c r="E32" s="5">
        <f t="shared" si="9"/>
        <v>91.036817604739738</v>
      </c>
      <c r="F32" s="5">
        <f t="shared" si="9"/>
        <v>92.175286878430057</v>
      </c>
      <c r="G32" s="5">
        <f t="shared" si="9"/>
        <v>92.3092401802962</v>
      </c>
      <c r="H32" s="5"/>
      <c r="I32" s="5"/>
      <c r="J32" s="5"/>
      <c r="K32" s="5">
        <f t="shared" ref="K32:M32" si="10">K30/K28*100</f>
        <v>92.61805355600346</v>
      </c>
      <c r="L32" s="5">
        <f t="shared" si="10"/>
        <v>92.989404203578246</v>
      </c>
      <c r="M32" s="5">
        <f t="shared" si="10"/>
        <v>89.136275102424605</v>
      </c>
      <c r="N32" s="6"/>
      <c r="O32" s="6">
        <f t="shared" si="7"/>
        <v>4.0094844721634271E-3</v>
      </c>
      <c r="P32" s="6">
        <f t="shared" si="8"/>
        <v>-4.143621667602182E-2</v>
      </c>
    </row>
    <row r="35" spans="3:9" x14ac:dyDescent="0.25">
      <c r="C35" s="2" t="s">
        <v>29</v>
      </c>
    </row>
    <row r="36" spans="3:9" x14ac:dyDescent="0.25">
      <c r="C36" s="2" t="s">
        <v>21</v>
      </c>
      <c r="D36" s="2" t="s">
        <v>22</v>
      </c>
      <c r="E36" s="2" t="s">
        <v>23</v>
      </c>
      <c r="F36" s="2" t="s">
        <v>24</v>
      </c>
      <c r="G36" s="2" t="s">
        <v>25</v>
      </c>
      <c r="H36" s="2" t="s">
        <v>26</v>
      </c>
      <c r="I36" s="2" t="s">
        <v>27</v>
      </c>
    </row>
    <row r="37" spans="3:9" x14ac:dyDescent="0.25">
      <c r="C37" s="2"/>
      <c r="D37" s="2"/>
      <c r="E37" s="2"/>
      <c r="F37" s="2"/>
      <c r="G37" s="2"/>
      <c r="H37" s="2"/>
      <c r="I37" s="2"/>
    </row>
    <row r="38" spans="3:9" x14ac:dyDescent="0.25">
      <c r="C38">
        <v>20441</v>
      </c>
      <c r="D38">
        <v>20904</v>
      </c>
      <c r="E38">
        <v>21530</v>
      </c>
      <c r="F38">
        <v>22364</v>
      </c>
      <c r="G38">
        <v>23133</v>
      </c>
      <c r="H38">
        <v>23917</v>
      </c>
      <c r="I38">
        <v>25123</v>
      </c>
    </row>
  </sheetData>
  <pageMargins left="0.75" right="0.75" top="0.75" bottom="0.5" header="0.5" footer="0.75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Personer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2019-03-11T10:11:55Z</cp:lastPrinted>
  <dcterms:created xsi:type="dcterms:W3CDTF">2019-03-11T09:18:02Z</dcterms:created>
  <dcterms:modified xsi:type="dcterms:W3CDTF">2019-04-29T08:25:12Z</dcterms:modified>
</cp:coreProperties>
</file>