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U:\FELLES\#Medlemsstatistikk 2021\Medlemsstatistikk per 1.10.2021\Nmf\"/>
    </mc:Choice>
  </mc:AlternateContent>
  <xr:revisionPtr revIDLastSave="0" documentId="13_ncr:1_{D3DA8625-6320-47C5-873A-EA8244E5A522}" xr6:coauthVersionLast="46" xr6:coauthVersionMax="46" xr10:uidLastSave="{00000000-0000-0000-0000-000000000000}"/>
  <bookViews>
    <workbookView xWindow="-120" yWindow="-120" windowWidth="57840" windowHeight="1764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E56" i="1"/>
  <c r="D56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17" i="1"/>
  <c r="G58" i="1"/>
  <c r="H58" i="1" s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<sst xmlns="http://schemas.openxmlformats.org/spreadsheetml/2006/main" count="130" uniqueCount="78">
  <si>
    <t>Norsk medisinstudentforening</t>
  </si>
  <si>
    <t xml:space="preserve"> </t>
  </si>
  <si>
    <t>Universitet</t>
  </si>
  <si>
    <t>Stud_Norge</t>
  </si>
  <si>
    <t>Mann</t>
  </si>
  <si>
    <t>Dato: 01.10.2021</t>
  </si>
  <si>
    <t>Kvinne</t>
  </si>
  <si>
    <t>Total Nmf</t>
  </si>
  <si>
    <t>NSD/DBHU *</t>
  </si>
  <si>
    <t>Prosent Nmf</t>
  </si>
  <si>
    <t>NORGE</t>
  </si>
  <si>
    <t>503</t>
  </si>
  <si>
    <t>226</t>
  </si>
  <si>
    <t>438</t>
  </si>
  <si>
    <t>192</t>
  </si>
  <si>
    <t>689</t>
  </si>
  <si>
    <t>270</t>
  </si>
  <si>
    <t>Universitetet i Oslo - UiO</t>
  </si>
  <si>
    <t>728</t>
  </si>
  <si>
    <t>256</t>
  </si>
  <si>
    <t>Total</t>
  </si>
  <si>
    <t>2353</t>
  </si>
  <si>
    <t>943</t>
  </si>
  <si>
    <t>Aldersgruppe</t>
  </si>
  <si>
    <t>Kjønn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</si>
  <si>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</si>
  <si>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</si>
  <si>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</si>
  <si>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</si>
  <si>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</si>
  <si>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</si>
  <si>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</si>
  <si>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</si>
  <si>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</si>
  <si>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</si>
  <si>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</si>
  <si>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Aalborg</t>
  </si>
  <si>
    <t>Universitetet i Århus</t>
  </si>
  <si>
    <t>Universitetet i København</t>
  </si>
  <si>
    <t>IRLAND</t>
  </si>
  <si>
    <t>KROATIA</t>
  </si>
  <si>
    <t>KYPROS</t>
  </si>
  <si>
    <t>LATVIA</t>
  </si>
  <si>
    <t>LITAUEN</t>
  </si>
  <si>
    <t>NEDERLAND</t>
  </si>
  <si>
    <t>POLEN</t>
  </si>
  <si>
    <t>Jan Kochanowski University of Kielce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</si>
  <si>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</si>
  <si>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</si>
  <si>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</si>
  <si>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</si>
  <si>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</si>
  <si>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</si>
  <si>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</si>
  <si>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</si>
  <si>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</si>
  <si>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</si>
  <si>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</si>
  <si>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ROMANIA</t>
  </si>
  <si>
    <t>SLOVAKIA</t>
  </si>
  <si>
    <t>SVERIGE</t>
  </si>
  <si>
    <t>TSJEKKIA</t>
  </si>
  <si>
    <t>Charles University in Prague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</si>
  <si>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</si>
  <si>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</si>
  <si>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</si>
  <si>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</si>
  <si>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</si>
  <si>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</si>
  <si>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</si>
  <si>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Total Norge</t>
  </si>
  <si>
    <t>Bjørknes Høyskole 1+5 år</t>
  </si>
  <si>
    <t>Total Utland uten Bjørknes</t>
  </si>
  <si>
    <t>Total Norge og Utland inkl Bjørknes</t>
  </si>
  <si>
    <t>Universitetet i Bergen - UiB</t>
  </si>
  <si>
    <t>Norges arktiske universitet - UiT</t>
  </si>
  <si>
    <t>Trondheim - NTNU</t>
  </si>
  <si>
    <t>Lånekassen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</si>
</sst>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</font>
    <font>
      <sz val="8"/>
      <color rgb="FF333333"/>
      <name val="Tahoma"/>
    </font>
    <font>
      <b/>
      <sz val="8"/>
      <color rgb="FF333333"/>
      <name val="Tahoma"/>
    </font>
    <font>
      <b/>
      <sz val="8"/>
      <color rgb="FF333333"/>
      <name val="Tahoma"/>
      <family val="2"/>
    </font>
    <font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rgb="FFDCDCDC"/>
      </left>
      <right style="thin">
        <color rgb="FFDCDCDC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6" fillId="2" borderId="1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49" fontId="5" fillId="3" borderId="3" xfId="0" applyNumberFormat="1" applyFont="1" applyFill="1" applyBorder="1" applyAlignment="1">
      <alignment wrapText="1"/>
    </xf>
    <xf numFmtId="165" fontId="5" fillId="3" borderId="3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wrapText="1"/>
    </xf>
    <xf numFmtId="49" fontId="5" fillId="3" borderId="7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49" fontId="4" fillId="2" borderId="7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49" fontId="7" fillId="3" borderId="3" xfId="0" applyNumberFormat="1" applyFont="1" applyFill="1" applyBorder="1" applyAlignment="1">
      <alignment vertical="top" wrapText="1"/>
    </xf>
    <xf numFmtId="164" fontId="8" fillId="3" borderId="3" xfId="0" applyNumberFormat="1" applyFont="1" applyFill="1" applyBorder="1" applyAlignment="1">
      <alignment wrapText="1"/>
    </xf>
    <xf numFmtId="166" fontId="8" fillId="3" borderId="3" xfId="0" applyNumberFormat="1" applyFont="1" applyFill="1" applyBorder="1" applyAlignment="1">
      <alignment wrapText="1"/>
    </xf>
    <xf numFmtId="164" fontId="9" fillId="2" borderId="3" xfId="0" applyNumberFormat="1" applyFont="1" applyFill="1" applyBorder="1" applyAlignment="1">
      <alignment wrapText="1"/>
    </xf>
    <xf numFmtId="166" fontId="7" fillId="3" borderId="3" xfId="0" applyNumberFormat="1" applyFont="1" applyFill="1" applyBorder="1" applyAlignment="1">
      <alignment wrapText="1"/>
    </xf>
    <xf numFmtId="0" fontId="10" fillId="0" borderId="0" xfId="0" applyFont="1"/>
    <xf numFmtId="49" fontId="9" fillId="2" borderId="7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49" fontId="7" fillId="3" borderId="3" xfId="0" applyNumberFormat="1" applyFont="1" applyFill="1" applyBorder="1" applyAlignment="1">
      <alignment wrapText="1"/>
    </xf>
    <xf numFmtId="49" fontId="7" fillId="3" borderId="7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165" fontId="7" fillId="3" borderId="3" xfId="0" applyNumberFormat="1" applyFont="1" applyFill="1" applyBorder="1" applyAlignment="1">
      <alignment wrapText="1"/>
    </xf>
    <xf numFmtId="1" fontId="10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1" fillId="0" borderId="0" xfId="0" applyNumberFormat="1" applyFont="1" applyAlignment="1">
      <alignment vertical="center"/>
    </xf>
    <xf numFmtId="165" fontId="4" fillId="2" borderId="3" xfId="0" applyNumberFormat="1" applyFont="1" applyFill="1" applyBorder="1" applyAlignment="1">
      <alignment vertical="center" wrapText="1"/>
    </xf>
    <xf numFmtId="49" fontId="8" fillId="3" borderId="3" xfId="0" applyNumberFormat="1" applyFont="1" applyFill="1" applyBorder="1" applyAlignment="1">
      <alignment wrapText="1"/>
    </xf>
    <xf numFmtId="1" fontId="13" fillId="0" borderId="0" xfId="0" applyNumberFormat="1" applyFont="1" applyAlignment="1">
      <alignment vertical="center"/>
    </xf>
    <xf numFmtId="165" fontId="12" fillId="2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13</xdr:row>
      <xdr:rowOff>9525</xdr:rowOff>
    </xdr:from>
    <xdr:ext cx="638175" cy="352425"/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3124200"/>
          <a:ext cx="638175" cy="352425"/>
        </a:xfrm>
        <a:prstGeom prst="rect">
          <a:avLst/>
        </a:prstGeom>
      </xdr:spPr>
    </xdr:pic>
    <xdr:clientData/>
  </xdr:oneCellAnchor>
  <xdr:twoCellAnchor>
    <xdr:from>
      <xdr:col>1</xdr:col>
      <xdr:colOff>1582062</xdr:colOff>
      <xdr:row>13</xdr:row>
      <xdr:rowOff>204633</xdr:rowOff>
    </xdr:from>
    <xdr:to>
      <xdr:col>2</xdr:col>
      <xdr:colOff>116853</xdr:colOff>
      <xdr:row>15</xdr:row>
      <xdr:rowOff>61615</xdr:rowOff>
    </xdr:to>
    <xdr:sp macro="" textlink="" fLocksText="0">
      <xdr:nvSpPr>
        <xdr:cNvPr id="11" name="Pil: venst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8709528">
          <a:off x="3057525" y="3314700"/>
          <a:ext cx="142875" cy="3429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workbookViewId="0"/>
  </sheetViews>
  <sheetFormatPr baseColWidth="10" defaultColWidth="9.140625" defaultRowHeight="15" x14ac:dyDescent="0.25"/>
  <cols>
    <col min="1" max="1" width="12"/>
    <col min="2" max="2" width="24.140625" customWidth="1"/>
    <col min="3" max="3" width="14" customWidth="1"/>
    <col min="4" max="6" width="15.140625"/>
    <col min="7" max="7" width="10.42578125"/>
    <col min="8" max="8" width="10.140625"/>
    <col min="10" max="10" width="19" customWidth="1"/>
    <col min="11" max="13" width="10.5703125"/>
  </cols>
  <sheetData>
    <row r="1" spans="1:13" s="1" customFormat="1" ht="18.75" x14ac:dyDescent="0.3">
      <c r="A1" s="1" t="s">
        <v>0</v>
      </c>
    </row>
    <row r="2" spans="1:13" s="1" customFormat="1" ht="18.75" x14ac:dyDescent="0.3">
      <c r="A2" s="3" t="s">
        <v>5</v>
      </c>
    </row>
    <row r="3" spans="1:13" s="1" customFormat="1" ht="19.5" thickBot="1" x14ac:dyDescent="0.35"/>
    <row r="4" spans="1:13" s="1" customFormat="1" ht="21" x14ac:dyDescent="0.3">
      <c r="A4" s="4" t="s">
        <v>3</v>
      </c>
      <c r="B4" s="4" t="s">
        <v>2</v>
      </c>
      <c r="C4" s="5" t="s">
        <v>1</v>
      </c>
      <c r="D4" s="6" t="s">
        <v>6</v>
      </c>
      <c r="E4" s="6" t="s">
        <v>4</v>
      </c>
      <c r="F4" s="6" t="s">
        <v>7</v>
      </c>
      <c r="G4" s="17" t="s">
        <v>8</v>
      </c>
      <c r="H4" s="17" t="s">
        <v>9</v>
      </c>
      <c r="J4" s="4" t="s">
        <v>23</v>
      </c>
      <c r="K4" s="6" t="s">
        <v>6</v>
      </c>
      <c r="L4" s="6" t="s">
        <v>4</v>
      </c>
      <c r="M4" s="10" t="s">
        <v>20</v>
      </c>
    </row>
    <row r="5" spans="1:13" s="1" customFormat="1" ht="18.75" x14ac:dyDescent="0.3">
      <c r="A5" s="6" t="s">
        <v>10</v>
      </c>
      <c r="B5" s="33" t="s">
        <v>76</v>
      </c>
      <c r="C5" s="6"/>
      <c r="D5" s="6" t="s">
        <v>11</v>
      </c>
      <c r="E5" s="6" t="s">
        <v>12</v>
      </c>
      <c r="F5" s="7">
        <v>729</v>
      </c>
      <c r="G5" s="18">
        <v>790</v>
      </c>
      <c r="H5" s="19">
        <f>F5/G5*100</f>
        <v>92.278481012658233</v>
      </c>
      <c r="J5" s="13" t="s">
        <v>25</v>
      </c>
      <c r="K5" s="7">
        <v>122</v>
      </c>
      <c r="L5" s="7">
        <v>45</v>
      </c>
      <c r="M5" s="11">
        <v>167</v>
      </c>
    </row>
    <row r="6" spans="1:13" s="1" customFormat="1" ht="18.75" x14ac:dyDescent="0.3">
      <c r="A6" s="6" t="s">
        <v>10</v>
      </c>
      <c r="B6" s="33" t="s">
        <v>75</v>
      </c>
      <c r="C6" s="6"/>
      <c r="D6" s="6" t="s">
        <v>13</v>
      </c>
      <c r="E6" s="6" t="s">
        <v>14</v>
      </c>
      <c r="F6" s="7">
        <v>630</v>
      </c>
      <c r="G6" s="18">
        <v>695</v>
      </c>
      <c r="H6" s="19">
        <f t="shared" ref="H6:H9" si="0">F6/G6*100</f>
        <v>90.647482014388487</v>
      </c>
      <c r="J6" s="13" t="s">
        <v>26</v>
      </c>
      <c r="K6" s="7">
        <v>2946</v>
      </c>
      <c r="L6" s="7">
        <v>1201</v>
      </c>
      <c r="M6" s="11">
        <v>4147</v>
      </c>
    </row>
    <row r="7" spans="1:13" s="1" customFormat="1" ht="18.75" x14ac:dyDescent="0.3">
      <c r="A7" s="6" t="s">
        <v>10</v>
      </c>
      <c r="B7" s="33" t="s">
        <v>74</v>
      </c>
      <c r="C7" s="6"/>
      <c r="D7" s="6" t="s">
        <v>15</v>
      </c>
      <c r="E7" s="6" t="s">
        <v>16</v>
      </c>
      <c r="F7" s="7">
        <v>959</v>
      </c>
      <c r="G7" s="18">
        <v>1020</v>
      </c>
      <c r="H7" s="19">
        <f t="shared" si="0"/>
        <v>94.019607843137251</v>
      </c>
      <c r="J7" s="13" t="s">
        <v>27</v>
      </c>
      <c r="K7" s="7">
        <v>226</v>
      </c>
      <c r="L7" s="7">
        <v>156</v>
      </c>
      <c r="M7" s="11">
        <v>382</v>
      </c>
    </row>
    <row r="8" spans="1:13" s="1" customFormat="1" ht="18.75" x14ac:dyDescent="0.3">
      <c r="A8" s="6" t="s">
        <v>10</v>
      </c>
      <c r="B8" s="6" t="s">
        <v>17</v>
      </c>
      <c r="C8" s="6"/>
      <c r="D8" s="6" t="s">
        <v>18</v>
      </c>
      <c r="E8" s="6" t="s">
        <v>19</v>
      </c>
      <c r="F8" s="7">
        <v>984</v>
      </c>
      <c r="G8" s="18">
        <v>1285</v>
      </c>
      <c r="H8" s="19">
        <f t="shared" si="0"/>
        <v>76.575875486381335</v>
      </c>
      <c r="J8" s="13" t="s">
        <v>28</v>
      </c>
      <c r="K8" s="7">
        <v>28</v>
      </c>
      <c r="L8" s="7">
        <v>23</v>
      </c>
      <c r="M8" s="11">
        <v>51</v>
      </c>
    </row>
    <row r="9" spans="1:13" s="1" customFormat="1" ht="18.75" x14ac:dyDescent="0.3">
      <c r="A9" s="6" t="s">
        <v>10</v>
      </c>
      <c r="B9" s="24" t="s">
        <v>70</v>
      </c>
      <c r="C9" s="9"/>
      <c r="D9" s="10" t="s">
        <v>21</v>
      </c>
      <c r="E9" s="10" t="s">
        <v>22</v>
      </c>
      <c r="F9" s="11">
        <v>3296</v>
      </c>
      <c r="G9" s="20">
        <v>3790</v>
      </c>
      <c r="H9" s="21">
        <f t="shared" si="0"/>
        <v>86.965699208443269</v>
      </c>
      <c r="J9" s="13" t="s">
        <v>29</v>
      </c>
      <c r="K9" s="7">
        <v>5</v>
      </c>
      <c r="L9" s="7">
        <v>3</v>
      </c>
      <c r="M9" s="11">
        <v>8</v>
      </c>
    </row>
    <row r="10" spans="1:13" s="1" customFormat="1" ht="18.75" x14ac:dyDescent="0.3">
      <c r="A10" s="2"/>
      <c r="J10" s="13" t="s">
        <v>30</v>
      </c>
      <c r="K10" s="6" t="s">
        <v>31</v>
      </c>
      <c r="L10" s="7">
        <v>2</v>
      </c>
      <c r="M10" s="11">
        <v>2</v>
      </c>
    </row>
    <row r="11" spans="1:13" s="1" customFormat="1" ht="18.75" x14ac:dyDescent="0.3">
      <c r="A11" s="2"/>
      <c r="J11" s="15" t="s">
        <v>20</v>
      </c>
      <c r="K11" s="11">
        <v>3327</v>
      </c>
      <c r="L11" s="11">
        <v>1430</v>
      </c>
      <c r="M11" s="11">
        <v>4757</v>
      </c>
    </row>
    <row r="12" spans="1:13" s="1" customFormat="1" ht="18.75" x14ac:dyDescent="0.3">
      <c r="A12" s="2"/>
      <c r="I12" s="2"/>
    </row>
    <row r="13" spans="1:13" s="1" customFormat="1" ht="18.75" x14ac:dyDescent="0.3"/>
    <row r="14" spans="1:13" s="1" customFormat="1" ht="18.75" x14ac:dyDescent="0.3"/>
    <row r="15" spans="1:13" s="1" customFormat="1" ht="19.5" thickBot="1" x14ac:dyDescent="0.35"/>
    <row r="16" spans="1:13" s="1" customFormat="1" ht="21.75" thickBot="1" x14ac:dyDescent="0.35">
      <c r="A16" s="4" t="s">
        <v>32</v>
      </c>
      <c r="B16" s="4" t="s">
        <v>2</v>
      </c>
      <c r="C16" s="12" t="s">
        <v>24</v>
      </c>
      <c r="D16" s="6" t="s">
        <v>6</v>
      </c>
      <c r="E16" s="6" t="s">
        <v>4</v>
      </c>
      <c r="F16" s="16" t="s">
        <v>20</v>
      </c>
      <c r="G16" s="22" t="s">
        <v>77</v>
      </c>
      <c r="H16" s="17" t="s">
        <v>9</v>
      </c>
    </row>
    <row r="17" spans="1:8" s="1" customFormat="1" ht="18.75" x14ac:dyDescent="0.3">
      <c r="A17" s="6" t="s">
        <v>33</v>
      </c>
      <c r="B17" s="8" t="s">
        <v>20</v>
      </c>
      <c r="C17" s="9"/>
      <c r="D17" s="11">
        <v>7</v>
      </c>
      <c r="E17" s="11">
        <v>10</v>
      </c>
      <c r="F17" s="32">
        <v>17</v>
      </c>
      <c r="G17" s="29">
        <v>71</v>
      </c>
      <c r="H17" s="21">
        <f>F17/G17*100</f>
        <v>23.943661971830984</v>
      </c>
    </row>
    <row r="18" spans="1:8" s="1" customFormat="1" ht="18.75" x14ac:dyDescent="0.3">
      <c r="A18" s="6" t="s">
        <v>34</v>
      </c>
      <c r="B18" s="13" t="s">
        <v>35</v>
      </c>
      <c r="C18" s="14"/>
      <c r="D18" s="7">
        <v>35</v>
      </c>
      <c r="E18" s="7">
        <v>23</v>
      </c>
      <c r="F18" s="35">
        <v>58</v>
      </c>
      <c r="G18" s="34">
        <v>148</v>
      </c>
      <c r="H18" s="19">
        <f t="shared" ref="H18:H58" si="1">F18/G18*100</f>
        <v>39.189189189189186</v>
      </c>
    </row>
    <row r="19" spans="1:8" s="1" customFormat="1" ht="18.75" x14ac:dyDescent="0.3">
      <c r="A19" s="6" t="s">
        <v>34</v>
      </c>
      <c r="B19" s="13" t="s">
        <v>36</v>
      </c>
      <c r="C19" s="14"/>
      <c r="D19" s="7">
        <v>6</v>
      </c>
      <c r="E19" s="7">
        <v>1</v>
      </c>
      <c r="F19" s="35">
        <v>7</v>
      </c>
      <c r="G19" s="34">
        <v>14</v>
      </c>
      <c r="H19" s="19">
        <f t="shared" si="1"/>
        <v>50</v>
      </c>
    </row>
    <row r="20" spans="1:8" s="1" customFormat="1" ht="18.75" x14ac:dyDescent="0.3">
      <c r="A20" s="6" t="s">
        <v>34</v>
      </c>
      <c r="B20" s="13" t="s">
        <v>37</v>
      </c>
      <c r="C20" s="14"/>
      <c r="D20" s="7">
        <v>22</v>
      </c>
      <c r="E20" s="7">
        <v>11</v>
      </c>
      <c r="F20" s="35">
        <v>33</v>
      </c>
      <c r="G20" s="34">
        <v>94</v>
      </c>
      <c r="H20" s="19">
        <f t="shared" si="1"/>
        <v>35.106382978723403</v>
      </c>
    </row>
    <row r="21" spans="1:8" s="1" customFormat="1" ht="18.75" x14ac:dyDescent="0.3">
      <c r="A21" s="6" t="s">
        <v>34</v>
      </c>
      <c r="B21" s="13" t="s">
        <v>38</v>
      </c>
      <c r="C21" s="14"/>
      <c r="D21" s="7">
        <v>26</v>
      </c>
      <c r="E21" s="7">
        <v>4</v>
      </c>
      <c r="F21" s="35">
        <v>30</v>
      </c>
      <c r="G21" s="34">
        <v>70</v>
      </c>
      <c r="H21" s="19">
        <f t="shared" si="1"/>
        <v>42.857142857142854</v>
      </c>
    </row>
    <row r="22" spans="1:8" s="1" customFormat="1" ht="18.75" x14ac:dyDescent="0.3">
      <c r="A22" s="6" t="s">
        <v>34</v>
      </c>
      <c r="B22" s="8" t="s">
        <v>20</v>
      </c>
      <c r="C22" s="9"/>
      <c r="D22" s="11">
        <v>89</v>
      </c>
      <c r="E22" s="11">
        <v>39</v>
      </c>
      <c r="F22" s="32">
        <v>128</v>
      </c>
      <c r="G22" s="29">
        <v>326</v>
      </c>
      <c r="H22" s="21">
        <f t="shared" si="1"/>
        <v>39.263803680981596</v>
      </c>
    </row>
    <row r="23" spans="1:8" s="1" customFormat="1" ht="18.75" x14ac:dyDescent="0.3">
      <c r="A23" s="6" t="s">
        <v>39</v>
      </c>
      <c r="B23" s="8" t="s">
        <v>20</v>
      </c>
      <c r="C23" s="9"/>
      <c r="D23" s="11">
        <v>10</v>
      </c>
      <c r="E23" s="11">
        <v>1</v>
      </c>
      <c r="F23" s="32">
        <v>11</v>
      </c>
      <c r="G23" s="29">
        <v>13</v>
      </c>
      <c r="H23" s="21">
        <f t="shared" si="1"/>
        <v>84.615384615384613</v>
      </c>
    </row>
    <row r="24" spans="1:8" s="1" customFormat="1" ht="18.75" x14ac:dyDescent="0.3">
      <c r="A24" s="6" t="s">
        <v>40</v>
      </c>
      <c r="B24" s="8" t="s">
        <v>20</v>
      </c>
      <c r="C24" s="9"/>
      <c r="D24" s="11">
        <v>19</v>
      </c>
      <c r="E24" s="11">
        <v>6</v>
      </c>
      <c r="F24" s="32">
        <v>25</v>
      </c>
      <c r="G24" s="29">
        <v>44</v>
      </c>
      <c r="H24" s="21">
        <f t="shared" si="1"/>
        <v>56.81818181818182</v>
      </c>
    </row>
    <row r="25" spans="1:8" s="1" customFormat="1" ht="18.75" x14ac:dyDescent="0.3">
      <c r="A25" s="6" t="s">
        <v>41</v>
      </c>
      <c r="B25" s="8" t="s">
        <v>20</v>
      </c>
      <c r="C25" s="9"/>
      <c r="D25" s="11">
        <v>7</v>
      </c>
      <c r="E25" s="11">
        <v>1</v>
      </c>
      <c r="F25" s="32">
        <v>8</v>
      </c>
      <c r="G25" s="29">
        <v>19</v>
      </c>
      <c r="H25" s="21">
        <f t="shared" si="1"/>
        <v>42.105263157894733</v>
      </c>
    </row>
    <row r="26" spans="1:8" s="1" customFormat="1" ht="18.75" x14ac:dyDescent="0.3">
      <c r="A26" s="6" t="s">
        <v>42</v>
      </c>
      <c r="B26" s="8" t="s">
        <v>20</v>
      </c>
      <c r="C26" s="9"/>
      <c r="D26" s="11">
        <v>37</v>
      </c>
      <c r="E26" s="11">
        <v>16</v>
      </c>
      <c r="F26" s="32">
        <v>53</v>
      </c>
      <c r="G26" s="29">
        <v>145</v>
      </c>
      <c r="H26" s="21">
        <f t="shared" si="1"/>
        <v>36.551724137931032</v>
      </c>
    </row>
    <row r="27" spans="1:8" s="1" customFormat="1" ht="18.75" x14ac:dyDescent="0.3">
      <c r="A27" s="6" t="s">
        <v>43</v>
      </c>
      <c r="B27" s="8" t="s">
        <v>20</v>
      </c>
      <c r="C27" s="9"/>
      <c r="D27" s="11">
        <v>3</v>
      </c>
      <c r="E27" s="11">
        <v>1</v>
      </c>
      <c r="F27" s="32">
        <v>4</v>
      </c>
      <c r="G27" s="29">
        <v>21</v>
      </c>
      <c r="H27" s="21">
        <f t="shared" si="1"/>
        <v>19.047619047619047</v>
      </c>
    </row>
    <row r="28" spans="1:8" s="1" customFormat="1" ht="18.75" x14ac:dyDescent="0.3">
      <c r="A28" s="6" t="s">
        <v>44</v>
      </c>
      <c r="B28" s="8" t="s">
        <v>20</v>
      </c>
      <c r="C28" s="9"/>
      <c r="D28" s="11">
        <v>3</v>
      </c>
      <c r="E28" s="11">
        <v>3</v>
      </c>
      <c r="F28" s="32">
        <v>6</v>
      </c>
      <c r="G28" s="29">
        <v>14</v>
      </c>
      <c r="H28" s="21">
        <f t="shared" si="1"/>
        <v>42.857142857142854</v>
      </c>
    </row>
    <row r="29" spans="1:8" s="1" customFormat="1" ht="18.75" x14ac:dyDescent="0.3">
      <c r="A29" s="25" t="s">
        <v>10</v>
      </c>
      <c r="B29" s="26" t="s">
        <v>71</v>
      </c>
      <c r="C29" s="27"/>
      <c r="D29" s="28">
        <v>105</v>
      </c>
      <c r="E29" s="28">
        <v>48</v>
      </c>
      <c r="F29" s="32">
        <v>153</v>
      </c>
      <c r="G29" s="29"/>
      <c r="H29" s="19"/>
    </row>
    <row r="30" spans="1:8" s="1" customFormat="1" ht="23.25" x14ac:dyDescent="0.3">
      <c r="A30" s="6" t="s">
        <v>45</v>
      </c>
      <c r="B30" s="13" t="s">
        <v>46</v>
      </c>
      <c r="C30" s="14"/>
      <c r="D30" s="7">
        <v>5</v>
      </c>
      <c r="E30" s="6" t="s">
        <v>31</v>
      </c>
      <c r="F30" s="35">
        <v>5</v>
      </c>
      <c r="G30" s="34">
        <v>20</v>
      </c>
      <c r="H30" s="19">
        <f t="shared" si="1"/>
        <v>25</v>
      </c>
    </row>
    <row r="31" spans="1:8" s="1" customFormat="1" ht="33.75" x14ac:dyDescent="0.3">
      <c r="A31" s="6" t="s">
        <v>45</v>
      </c>
      <c r="B31" s="13" t="s">
        <v>47</v>
      </c>
      <c r="C31" s="14"/>
      <c r="D31" s="7">
        <v>19</v>
      </c>
      <c r="E31" s="7">
        <v>8</v>
      </c>
      <c r="F31" s="35">
        <v>27</v>
      </c>
      <c r="G31" s="34">
        <v>50</v>
      </c>
      <c r="H31" s="19">
        <f t="shared" si="1"/>
        <v>54</v>
      </c>
    </row>
    <row r="32" spans="1:8" s="1" customFormat="1" ht="23.25" x14ac:dyDescent="0.3">
      <c r="A32" s="6" t="s">
        <v>45</v>
      </c>
      <c r="B32" s="13" t="s">
        <v>48</v>
      </c>
      <c r="C32" s="14"/>
      <c r="D32" s="7">
        <v>19</v>
      </c>
      <c r="E32" s="7">
        <v>16</v>
      </c>
      <c r="F32" s="35">
        <v>35</v>
      </c>
      <c r="G32" s="34">
        <v>106</v>
      </c>
      <c r="H32" s="19">
        <f t="shared" si="1"/>
        <v>33.018867924528301</v>
      </c>
    </row>
    <row r="33" spans="1:8" s="1" customFormat="1" ht="18.75" x14ac:dyDescent="0.3">
      <c r="A33" s="6" t="s">
        <v>45</v>
      </c>
      <c r="B33" s="13" t="s">
        <v>49</v>
      </c>
      <c r="C33" s="14"/>
      <c r="D33" s="7">
        <v>16</v>
      </c>
      <c r="E33" s="7">
        <v>8</v>
      </c>
      <c r="F33" s="35">
        <v>24</v>
      </c>
      <c r="G33" s="34">
        <v>112</v>
      </c>
      <c r="H33" s="19">
        <f t="shared" si="1"/>
        <v>21.428571428571427</v>
      </c>
    </row>
    <row r="34" spans="1:8" s="1" customFormat="1" ht="18.75" x14ac:dyDescent="0.3">
      <c r="A34" s="6" t="s">
        <v>45</v>
      </c>
      <c r="B34" s="13" t="s">
        <v>50</v>
      </c>
      <c r="C34" s="14"/>
      <c r="D34" s="7">
        <v>45</v>
      </c>
      <c r="E34" s="7">
        <v>29</v>
      </c>
      <c r="F34" s="35">
        <v>74</v>
      </c>
      <c r="G34" s="34">
        <v>195</v>
      </c>
      <c r="H34" s="19">
        <f t="shared" si="1"/>
        <v>37.948717948717949</v>
      </c>
    </row>
    <row r="35" spans="1:8" s="1" customFormat="1" ht="18.75" x14ac:dyDescent="0.3">
      <c r="A35" s="6" t="s">
        <v>45</v>
      </c>
      <c r="B35" s="13" t="s">
        <v>51</v>
      </c>
      <c r="C35" s="14"/>
      <c r="D35" s="7">
        <v>120</v>
      </c>
      <c r="E35" s="7">
        <v>58</v>
      </c>
      <c r="F35" s="35">
        <v>178</v>
      </c>
      <c r="G35" s="34">
        <v>336</v>
      </c>
      <c r="H35" s="19">
        <f t="shared" si="1"/>
        <v>52.976190476190474</v>
      </c>
    </row>
    <row r="36" spans="1:8" s="1" customFormat="1" ht="18.75" x14ac:dyDescent="0.3">
      <c r="A36" s="6" t="s">
        <v>45</v>
      </c>
      <c r="B36" s="13" t="s">
        <v>52</v>
      </c>
      <c r="C36" s="14"/>
      <c r="D36" s="7">
        <v>7</v>
      </c>
      <c r="E36" s="7">
        <v>2</v>
      </c>
      <c r="F36" s="35">
        <v>9</v>
      </c>
      <c r="G36" s="34">
        <v>56</v>
      </c>
      <c r="H36" s="19">
        <f t="shared" si="1"/>
        <v>16.071428571428573</v>
      </c>
    </row>
    <row r="37" spans="1:8" s="1" customFormat="1" ht="18.75" x14ac:dyDescent="0.3">
      <c r="A37" s="6" t="s">
        <v>45</v>
      </c>
      <c r="B37" s="13" t="s">
        <v>53</v>
      </c>
      <c r="C37" s="14"/>
      <c r="D37" s="7">
        <v>3</v>
      </c>
      <c r="E37" s="7">
        <v>5</v>
      </c>
      <c r="F37" s="35">
        <v>8</v>
      </c>
      <c r="G37" s="34">
        <v>66</v>
      </c>
      <c r="H37" s="19">
        <f t="shared" si="1"/>
        <v>12.121212121212121</v>
      </c>
    </row>
    <row r="38" spans="1:8" s="1" customFormat="1" ht="18.75" x14ac:dyDescent="0.3">
      <c r="A38" s="6" t="s">
        <v>45</v>
      </c>
      <c r="B38" s="13" t="s">
        <v>54</v>
      </c>
      <c r="C38" s="14"/>
      <c r="D38" s="7">
        <v>14</v>
      </c>
      <c r="E38" s="7">
        <v>6</v>
      </c>
      <c r="F38" s="35">
        <v>20</v>
      </c>
      <c r="G38" s="34">
        <v>85</v>
      </c>
      <c r="H38" s="19">
        <f t="shared" si="1"/>
        <v>23.52941176470588</v>
      </c>
    </row>
    <row r="39" spans="1:8" s="1" customFormat="1" ht="23.25" x14ac:dyDescent="0.3">
      <c r="A39" s="6" t="s">
        <v>45</v>
      </c>
      <c r="B39" s="13" t="s">
        <v>55</v>
      </c>
      <c r="C39" s="14"/>
      <c r="D39" s="6" t="s">
        <v>31</v>
      </c>
      <c r="E39" s="7">
        <v>2</v>
      </c>
      <c r="F39" s="35">
        <v>2</v>
      </c>
      <c r="G39" s="34">
        <v>19</v>
      </c>
      <c r="H39" s="19">
        <f t="shared" si="1"/>
        <v>10.526315789473683</v>
      </c>
    </row>
    <row r="40" spans="1:8" s="1" customFormat="1" ht="18.75" x14ac:dyDescent="0.3">
      <c r="A40" s="6" t="s">
        <v>45</v>
      </c>
      <c r="B40" s="13" t="s">
        <v>56</v>
      </c>
      <c r="C40" s="14"/>
      <c r="D40" s="7">
        <v>15</v>
      </c>
      <c r="E40" s="7">
        <v>12</v>
      </c>
      <c r="F40" s="35">
        <v>27</v>
      </c>
      <c r="G40" s="34">
        <v>76</v>
      </c>
      <c r="H40" s="19">
        <f t="shared" si="1"/>
        <v>35.526315789473685</v>
      </c>
    </row>
    <row r="41" spans="1:8" s="1" customFormat="1" ht="18.75" x14ac:dyDescent="0.3">
      <c r="A41" s="6" t="s">
        <v>45</v>
      </c>
      <c r="B41" s="13" t="s">
        <v>57</v>
      </c>
      <c r="C41" s="14"/>
      <c r="D41" s="7">
        <v>8</v>
      </c>
      <c r="E41" s="7">
        <v>4</v>
      </c>
      <c r="F41" s="35">
        <v>12</v>
      </c>
      <c r="G41" s="34">
        <v>38</v>
      </c>
      <c r="H41" s="19">
        <f t="shared" si="1"/>
        <v>31.578947368421051</v>
      </c>
    </row>
    <row r="42" spans="1:8" s="1" customFormat="1" ht="18.75" x14ac:dyDescent="0.3">
      <c r="A42" s="6" t="s">
        <v>45</v>
      </c>
      <c r="B42" s="8" t="s">
        <v>20</v>
      </c>
      <c r="C42" s="9"/>
      <c r="D42" s="11">
        <v>271</v>
      </c>
      <c r="E42" s="11">
        <v>150</v>
      </c>
      <c r="F42" s="32">
        <v>421</v>
      </c>
      <c r="G42" s="29">
        <v>1186</v>
      </c>
      <c r="H42" s="21">
        <f t="shared" si="1"/>
        <v>35.497470489038783</v>
      </c>
    </row>
    <row r="43" spans="1:8" s="1" customFormat="1" ht="18.75" x14ac:dyDescent="0.3">
      <c r="A43" s="6" t="s">
        <v>58</v>
      </c>
      <c r="B43" s="8" t="s">
        <v>20</v>
      </c>
      <c r="C43" s="9"/>
      <c r="D43" s="11">
        <v>3</v>
      </c>
      <c r="E43" s="11">
        <v>1</v>
      </c>
      <c r="F43" s="32">
        <v>4</v>
      </c>
      <c r="G43" s="29">
        <v>29</v>
      </c>
      <c r="H43" s="21">
        <f t="shared" si="1"/>
        <v>13.793103448275861</v>
      </c>
    </row>
    <row r="44" spans="1:8" s="1" customFormat="1" ht="18.75" x14ac:dyDescent="0.3">
      <c r="A44" s="6" t="s">
        <v>59</v>
      </c>
      <c r="B44" s="8" t="s">
        <v>20</v>
      </c>
      <c r="C44" s="9"/>
      <c r="D44" s="11">
        <v>140</v>
      </c>
      <c r="E44" s="11">
        <v>67</v>
      </c>
      <c r="F44" s="32">
        <v>207</v>
      </c>
      <c r="G44" s="29">
        <v>413</v>
      </c>
      <c r="H44" s="21">
        <f t="shared" si="1"/>
        <v>50.121065375302663</v>
      </c>
    </row>
    <row r="45" spans="1:8" s="1" customFormat="1" ht="18.75" x14ac:dyDescent="0.3">
      <c r="A45" s="6" t="s">
        <v>60</v>
      </c>
      <c r="B45" s="8" t="s">
        <v>20</v>
      </c>
      <c r="C45" s="9"/>
      <c r="D45" s="11">
        <v>5</v>
      </c>
      <c r="E45" s="11">
        <v>2</v>
      </c>
      <c r="F45" s="32">
        <v>7</v>
      </c>
      <c r="G45" s="29">
        <v>33</v>
      </c>
      <c r="H45" s="21">
        <f t="shared" si="1"/>
        <v>21.212121212121211</v>
      </c>
    </row>
    <row r="46" spans="1:8" s="1" customFormat="1" ht="18.75" x14ac:dyDescent="0.3">
      <c r="A46" s="6" t="s">
        <v>61</v>
      </c>
      <c r="B46" s="13" t="s">
        <v>62</v>
      </c>
      <c r="C46" s="14"/>
      <c r="D46" s="7">
        <v>21</v>
      </c>
      <c r="E46" s="7">
        <v>19</v>
      </c>
      <c r="F46" s="35">
        <v>40</v>
      </c>
      <c r="G46" s="34">
        <v>74</v>
      </c>
      <c r="H46" s="19">
        <f t="shared" si="1"/>
        <v>54.054054054054056</v>
      </c>
    </row>
    <row r="47" spans="1:8" s="1" customFormat="1" ht="23.25" x14ac:dyDescent="0.3">
      <c r="A47" s="6" t="s">
        <v>61</v>
      </c>
      <c r="B47" s="13" t="s">
        <v>63</v>
      </c>
      <c r="C47" s="14"/>
      <c r="D47" s="7">
        <v>8</v>
      </c>
      <c r="E47" s="7">
        <v>16</v>
      </c>
      <c r="F47" s="35">
        <v>24</v>
      </c>
      <c r="G47" s="34">
        <v>58</v>
      </c>
      <c r="H47" s="19">
        <f t="shared" si="1"/>
        <v>41.379310344827587</v>
      </c>
    </row>
    <row r="48" spans="1:8" s="1" customFormat="1" ht="18.75" x14ac:dyDescent="0.3">
      <c r="A48" s="6" t="s">
        <v>61</v>
      </c>
      <c r="B48" s="8" t="s">
        <v>20</v>
      </c>
      <c r="C48" s="9"/>
      <c r="D48" s="11">
        <v>30</v>
      </c>
      <c r="E48" s="11">
        <v>36</v>
      </c>
      <c r="F48" s="32">
        <v>66</v>
      </c>
      <c r="G48" s="29">
        <v>142</v>
      </c>
      <c r="H48" s="21">
        <f t="shared" si="1"/>
        <v>46.478873239436616</v>
      </c>
    </row>
    <row r="49" spans="1:8" s="1" customFormat="1" ht="18.75" x14ac:dyDescent="0.3">
      <c r="A49" s="6" t="s">
        <v>64</v>
      </c>
      <c r="B49" s="8" t="s">
        <v>20</v>
      </c>
      <c r="C49" s="9"/>
      <c r="D49" s="11">
        <v>5</v>
      </c>
      <c r="E49" s="11">
        <v>1</v>
      </c>
      <c r="F49" s="32">
        <v>6</v>
      </c>
      <c r="G49" s="29">
        <v>13</v>
      </c>
      <c r="H49" s="21">
        <f t="shared" si="1"/>
        <v>46.153846153846153</v>
      </c>
    </row>
    <row r="50" spans="1:8" s="1" customFormat="1" ht="23.25" x14ac:dyDescent="0.3">
      <c r="A50" s="6" t="s">
        <v>65</v>
      </c>
      <c r="B50" s="13" t="s">
        <v>66</v>
      </c>
      <c r="C50" s="14"/>
      <c r="D50" s="7">
        <v>74</v>
      </c>
      <c r="E50" s="7">
        <v>39</v>
      </c>
      <c r="F50" s="35">
        <v>113</v>
      </c>
      <c r="G50" s="34">
        <v>207</v>
      </c>
      <c r="H50" s="19">
        <f t="shared" si="1"/>
        <v>54.589371980676326</v>
      </c>
    </row>
    <row r="51" spans="1:8" s="1" customFormat="1" ht="18.75" x14ac:dyDescent="0.3">
      <c r="A51" s="6" t="s">
        <v>65</v>
      </c>
      <c r="B51" s="13" t="s">
        <v>67</v>
      </c>
      <c r="C51" s="14"/>
      <c r="D51" s="7">
        <v>3</v>
      </c>
      <c r="E51" s="7">
        <v>4</v>
      </c>
      <c r="F51" s="35">
        <v>7</v>
      </c>
      <c r="G51" s="34">
        <v>6</v>
      </c>
      <c r="H51" s="19">
        <f t="shared" si="1"/>
        <v>116.66666666666667</v>
      </c>
    </row>
    <row r="52" spans="1:8" s="1" customFormat="1" ht="18.75" x14ac:dyDescent="0.3">
      <c r="A52" s="6" t="s">
        <v>65</v>
      </c>
      <c r="B52" s="13" t="s">
        <v>68</v>
      </c>
      <c r="C52" s="14"/>
      <c r="D52" s="7">
        <v>177</v>
      </c>
      <c r="E52" s="7">
        <v>58</v>
      </c>
      <c r="F52" s="35">
        <v>235</v>
      </c>
      <c r="G52" s="34">
        <v>304</v>
      </c>
      <c r="H52" s="19">
        <f t="shared" si="1"/>
        <v>77.30263157894737</v>
      </c>
    </row>
    <row r="53" spans="1:8" s="1" customFormat="1" ht="23.25" x14ac:dyDescent="0.3">
      <c r="A53" s="6" t="s">
        <v>65</v>
      </c>
      <c r="B53" s="13" t="s">
        <v>69</v>
      </c>
      <c r="C53" s="14"/>
      <c r="D53" s="7">
        <v>2</v>
      </c>
      <c r="E53" s="7">
        <v>2</v>
      </c>
      <c r="F53" s="35">
        <v>4</v>
      </c>
      <c r="G53" s="34">
        <v>11</v>
      </c>
      <c r="H53" s="19">
        <f t="shared" si="1"/>
        <v>36.363636363636367</v>
      </c>
    </row>
    <row r="54" spans="1:8" s="1" customFormat="1" ht="18.75" x14ac:dyDescent="0.3">
      <c r="A54" s="6" t="s">
        <v>65</v>
      </c>
      <c r="B54" s="8" t="s">
        <v>20</v>
      </c>
      <c r="C54" s="9"/>
      <c r="D54" s="11">
        <v>255</v>
      </c>
      <c r="E54" s="11">
        <v>103</v>
      </c>
      <c r="F54" s="32">
        <v>358</v>
      </c>
      <c r="G54" s="29">
        <v>528</v>
      </c>
      <c r="H54" s="21">
        <f t="shared" si="1"/>
        <v>67.803030303030297</v>
      </c>
    </row>
    <row r="55" spans="1:8" s="1" customFormat="1" ht="18.75" x14ac:dyDescent="0.3">
      <c r="A55" s="13"/>
      <c r="B55" s="8"/>
      <c r="C55" s="9"/>
      <c r="D55" s="11"/>
      <c r="E55" s="11"/>
      <c r="F55" s="11"/>
      <c r="G55" s="29"/>
      <c r="H55" s="21"/>
    </row>
    <row r="56" spans="1:8" s="1" customFormat="1" ht="18.75" x14ac:dyDescent="0.3">
      <c r="A56" s="15"/>
      <c r="B56" s="23" t="s">
        <v>72</v>
      </c>
      <c r="C56" s="9"/>
      <c r="D56" s="11">
        <f>980-D29</f>
        <v>875</v>
      </c>
      <c r="E56" s="11">
        <f>488-E29</f>
        <v>440</v>
      </c>
      <c r="F56" s="11">
        <f>1468-F29</f>
        <v>1315</v>
      </c>
      <c r="G56" s="29">
        <v>3066</v>
      </c>
      <c r="H56" s="21">
        <f t="shared" si="1"/>
        <v>42.889758643183299</v>
      </c>
    </row>
    <row r="57" spans="1:8" x14ac:dyDescent="0.25">
      <c r="G57" s="30"/>
      <c r="H57" s="21"/>
    </row>
    <row r="58" spans="1:8" ht="22.5" x14ac:dyDescent="0.25">
      <c r="B58" s="23" t="s">
        <v>73</v>
      </c>
      <c r="C58" s="9"/>
      <c r="D58" s="32">
        <v>3327</v>
      </c>
      <c r="E58" s="32">
        <v>1430</v>
      </c>
      <c r="F58" s="32">
        <v>4757</v>
      </c>
      <c r="G58" s="31">
        <f>G9+G56+160</f>
        <v>7016</v>
      </c>
      <c r="H58" s="36">
        <f t="shared" si="1"/>
        <v>67.802166476624862</v>
      </c>
    </row>
  </sheetData>
  <autoFilter ref="A16:B16" xr:uid="{00000000-0009-0000-0000-000000000000}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2021-10-05T11:37:56Z</cp:lastPrinted>
  <dcterms:created xsi:type="dcterms:W3CDTF">2014-04-30T10:51:23Z</dcterms:created>
  <dcterms:modified xsi:type="dcterms:W3CDTF">2021-10-05T11:37:59Z</dcterms:modified>
  <cp:category/>
</cp:coreProperties>
</file>