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FELLES\#Medlemsstatistikk 2022\Medlemsstatistikk per 1.10.2022\Nmf\"/>
    </mc:Choice>
  </mc:AlternateContent>
  <xr:revisionPtr revIDLastSave="0" documentId="13_ncr:1_{FB9DBF5E-3352-4871-9B75-6E6752BCE2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Sheet1!$A$16:$B$16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G53" i="1"/>
  <c r="G52" i="1"/>
  <c r="G51" i="1"/>
  <c r="G50" i="1"/>
  <c r="G49" i="1"/>
  <c r="G48" i="1"/>
  <c r="G47" i="1"/>
  <c r="G46" i="1"/>
  <c r="G45" i="1"/>
  <c r="G44" i="1"/>
  <c r="G43" i="1"/>
  <c r="G41" i="1"/>
  <c r="G30" i="1"/>
  <c r="G31" i="1"/>
  <c r="G32" i="1"/>
  <c r="G33" i="1"/>
  <c r="G34" i="1"/>
  <c r="G35" i="1"/>
  <c r="G36" i="1"/>
  <c r="G37" i="1"/>
  <c r="G38" i="1"/>
  <c r="G39" i="1"/>
  <c r="G40" i="1"/>
  <c r="G29" i="1"/>
  <c r="G27" i="1"/>
  <c r="G23" i="1"/>
  <c r="G24" i="1"/>
  <c r="G25" i="1"/>
  <c r="G26" i="1"/>
  <c r="G22" i="1"/>
  <c r="G21" i="1"/>
  <c r="G20" i="1"/>
  <c r="G19" i="1"/>
  <c r="G18" i="1"/>
  <c r="G17" i="1"/>
  <c r="F9" i="1"/>
  <c r="G9" i="1" s="1"/>
  <c r="G8" i="1"/>
  <c r="G7" i="1"/>
  <c r="G6" i="1"/>
  <c r="G5" i="1"/>
  <c r="D55" i="1"/>
  <c r="C55" i="1"/>
  <c r="E55" i="1" s="1"/>
  <c r="G55" i="1" s="1"/>
  <c r="F57" i="1" l="1"/>
  <c r="G57" i="1" s="1"/>
</calcChain>
</file>

<file path=xl/sharedStrings.xml><?xml version="1.0" encoding="utf-8"?>
<sst xmlns="http://schemas.openxmlformats.org/spreadsheetml/2006/main" count="136" uniqueCount="81">
  <si>
    <t>Norsk medisinstudentforening</t>
  </si>
  <si>
    <t>Merk at disse medlemstallene og prosentandel medlemmer kan være misvisende av minst tre forskjellige grunner:</t>
  </si>
  <si>
    <t>1) Tallene for det totale antallet medisinstudenter gjelder forrige studieår, ettersom det ennå ikke foreligger pålitelige tall for inneværende studieår.</t>
  </si>
  <si>
    <t>2) Det kan være manglende oppdatering av studiested for mange Nmf-medlemmer</t>
  </si>
  <si>
    <t xml:space="preserve">3) For Norge er det noe usikkerhet omkring hvilke studenter som skal regnes med i det totale antallet medisinstudenter, </t>
  </si>
  <si>
    <t xml:space="preserve">     for utlandet kan det være flere medisinstudenter enn dem som mottar støtte fra Statens Lånekasse for utdanning. </t>
  </si>
  <si>
    <t>Merk også at tabellen kun viser studiesteder hvor vi har Nmf-medlemmer. Lånekassens tall viser det totale antallet medisinstudenter ved langt flere studiesteder enn de som vises i tabellen.</t>
  </si>
  <si>
    <t>Dette er årsaken til at summene for hvert land kan være høyere enn summen av de studiestedene som er vist i tabellen.</t>
  </si>
  <si>
    <t>Universitet</t>
  </si>
  <si>
    <t>Stud_Norge</t>
  </si>
  <si>
    <t>Mann</t>
  </si>
  <si>
    <t>Dato: 01.10.2022</t>
  </si>
  <si>
    <t>Kvinne</t>
  </si>
  <si>
    <t>Total Nmf</t>
  </si>
  <si>
    <t>NSD/DBHU *</t>
  </si>
  <si>
    <t>Prosent Nmf</t>
  </si>
  <si>
    <t>NORGE</t>
  </si>
  <si>
    <t>526</t>
  </si>
  <si>
    <t>233</t>
  </si>
  <si>
    <t>476</t>
  </si>
  <si>
    <t>208</t>
  </si>
  <si>
    <t>707</t>
  </si>
  <si>
    <t>276</t>
  </si>
  <si>
    <t>Universitetet i Oslo - UiO</t>
  </si>
  <si>
    <t>751</t>
  </si>
  <si>
    <t>259</t>
  </si>
  <si>
    <t>Total</t>
  </si>
  <si>
    <t>2449</t>
  </si>
  <si>
    <t>972</t>
  </si>
  <si>
    <t>Aldersgruppe</t>
  </si>
  <si>
    <t>1: 0 - 19 år</t>
  </si>
  <si>
    <t>2: 20 -29 år</t>
  </si>
  <si>
    <t>3: 30 - 39 år</t>
  </si>
  <si>
    <t>4: 40 - 49 år</t>
  </si>
  <si>
    <t>5: 50 - 59 år</t>
  </si>
  <si>
    <t>6: 60 - 66 år</t>
  </si>
  <si>
    <t>-</t>
  </si>
  <si>
    <t>Studieland</t>
  </si>
  <si>
    <t>BULGARIA</t>
  </si>
  <si>
    <t>DANMARK</t>
  </si>
  <si>
    <t>Syddansk Universitet, Odense</t>
  </si>
  <si>
    <t>Universitetet i Aalborg</t>
  </si>
  <si>
    <t>Universitetet i Århus</t>
  </si>
  <si>
    <t>Universitetet i København</t>
  </si>
  <si>
    <t>IRLAND</t>
  </si>
  <si>
    <t>KROATIA</t>
  </si>
  <si>
    <t>KYPROS</t>
  </si>
  <si>
    <t>LATVIA</t>
  </si>
  <si>
    <t>NEDERLAND</t>
  </si>
  <si>
    <t>POLEN</t>
  </si>
  <si>
    <t>Jan Kochanowski University of Kielce</t>
  </si>
  <si>
    <t>Nicolaus Copernicus Univ., Collegium Medicum, Torun/Bydgoszcz</t>
  </si>
  <si>
    <t>Pomeranian Medical University in Szczecin</t>
  </si>
  <si>
    <t>Universitetet i Bialystok</t>
  </si>
  <si>
    <t>Universitetet i Gdansk</t>
  </si>
  <si>
    <t>Universitetet i Krakow</t>
  </si>
  <si>
    <t>Universitetet i Lodz</t>
  </si>
  <si>
    <t>Universitetet i Lublin</t>
  </si>
  <si>
    <t>Universitetet i Poznan</t>
  </si>
  <si>
    <t>Universitetet i Silesia - Zabrze Katowice</t>
  </si>
  <si>
    <t>Universitetet i Warszawa</t>
  </si>
  <si>
    <t>Universitetet i Wroclaw</t>
  </si>
  <si>
    <t>ROMANIA</t>
  </si>
  <si>
    <t>SLOVAKIA</t>
  </si>
  <si>
    <t>SVERIGE</t>
  </si>
  <si>
    <t>TSJEKKIA</t>
  </si>
  <si>
    <t>Charles University in Prague</t>
  </si>
  <si>
    <t>Universitetet i Brno (Masaryk univ.)</t>
  </si>
  <si>
    <t>TYSKLAND</t>
  </si>
  <si>
    <t>UNGARN</t>
  </si>
  <si>
    <t>Universitetet i Budapest (Semmelweis )</t>
  </si>
  <si>
    <t>Universitetet i Debrecen</t>
  </si>
  <si>
    <t>Universitetet i Pecs</t>
  </si>
  <si>
    <t>University of Szeged Faculty of Medicine</t>
  </si>
  <si>
    <t>Hele Nmf, Norge og Utlandet</t>
  </si>
  <si>
    <t>Utland ekskl. Bjørknes</t>
  </si>
  <si>
    <t>Bjørknes Høyskole 1+5</t>
  </si>
  <si>
    <t>Norges arktiske universitet - UiT</t>
  </si>
  <si>
    <t>Universitetet i Bergen - UiB</t>
  </si>
  <si>
    <t>Trondheim, NTNU</t>
  </si>
  <si>
    <t>Lånekassen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</si>
</sst>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##"/>
    <numFmt numFmtId="165" formatCode="###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Tahoma"/>
    </font>
    <font>
      <sz val="8"/>
      <color rgb="FF333333"/>
      <name val="Tahoma"/>
    </font>
    <font>
      <b/>
      <sz val="8"/>
      <color rgb="FF333333"/>
      <name val="Tahoma"/>
    </font>
    <font>
      <b/>
      <sz val="8"/>
      <color rgb="FF333333"/>
      <name val="Tahoma"/>
      <family val="2"/>
    </font>
    <font>
      <sz val="8"/>
      <color rgb="FF333333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/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49" fontId="7" fillId="3" borderId="9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6" fillId="4" borderId="11" xfId="0" applyNumberFormat="1" applyFont="1" applyFill="1" applyBorder="1" applyAlignment="1">
      <alignment wrapText="1"/>
    </xf>
    <xf numFmtId="165" fontId="6" fillId="4" borderId="11" xfId="0" applyNumberFormat="1" applyFont="1" applyFill="1" applyBorder="1" applyAlignment="1">
      <alignment wrapText="1"/>
    </xf>
    <xf numFmtId="49" fontId="5" fillId="3" borderId="12" xfId="0" applyNumberFormat="1" applyFont="1" applyFill="1" applyBorder="1" applyAlignment="1">
      <alignment wrapText="1"/>
    </xf>
    <xf numFmtId="49" fontId="5" fillId="3" borderId="13" xfId="0" applyNumberFormat="1" applyFont="1" applyFill="1" applyBorder="1" applyAlignment="1">
      <alignment wrapText="1"/>
    </xf>
    <xf numFmtId="49" fontId="5" fillId="3" borderId="11" xfId="0" applyNumberFormat="1" applyFont="1" applyFill="1" applyBorder="1" applyAlignment="1">
      <alignment wrapText="1"/>
    </xf>
    <xf numFmtId="165" fontId="5" fillId="3" borderId="11" xfId="0" applyNumberFormat="1" applyFont="1" applyFill="1" applyBorder="1" applyAlignment="1">
      <alignment wrapText="1"/>
    </xf>
    <xf numFmtId="49" fontId="5" fillId="3" borderId="14" xfId="0" applyNumberFormat="1" applyFont="1" applyFill="1" applyBorder="1" applyAlignment="1">
      <alignment wrapText="1"/>
    </xf>
    <xf numFmtId="49" fontId="5" fillId="3" borderId="15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wrapText="1"/>
    </xf>
    <xf numFmtId="165" fontId="5" fillId="3" borderId="0" xfId="0" applyNumberFormat="1" applyFont="1" applyFill="1" applyBorder="1" applyAlignment="1">
      <alignment wrapText="1"/>
    </xf>
    <xf numFmtId="49" fontId="6" fillId="4" borderId="15" xfId="0" applyNumberFormat="1" applyFont="1" applyFill="1" applyBorder="1" applyAlignment="1">
      <alignment wrapText="1"/>
    </xf>
    <xf numFmtId="49" fontId="8" fillId="4" borderId="11" xfId="0" applyNumberFormat="1" applyFont="1" applyFill="1" applyBorder="1" applyAlignment="1">
      <alignment wrapText="1"/>
    </xf>
    <xf numFmtId="164" fontId="9" fillId="4" borderId="11" xfId="0" applyNumberFormat="1" applyFont="1" applyFill="1" applyBorder="1" applyAlignment="1">
      <alignment wrapText="1"/>
    </xf>
    <xf numFmtId="166" fontId="9" fillId="4" borderId="11" xfId="0" applyNumberFormat="1" applyFont="1" applyFill="1" applyBorder="1" applyAlignment="1">
      <alignment wrapText="1"/>
    </xf>
    <xf numFmtId="164" fontId="10" fillId="3" borderId="11" xfId="0" applyNumberFormat="1" applyFont="1" applyFill="1" applyBorder="1" applyAlignment="1">
      <alignment wrapText="1"/>
    </xf>
    <xf numFmtId="166" fontId="8" fillId="4" borderId="11" xfId="0" applyNumberFormat="1" applyFont="1" applyFill="1" applyBorder="1" applyAlignment="1">
      <alignment wrapText="1"/>
    </xf>
    <xf numFmtId="49" fontId="9" fillId="4" borderId="11" xfId="0" applyNumberFormat="1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1" fontId="1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"/>
  <sheetViews>
    <sheetView tabSelected="1" topLeftCell="A59" workbookViewId="0">
      <selection activeCell="B62" sqref="B62"/>
    </sheetView>
  </sheetViews>
  <sheetFormatPr baseColWidth="10" defaultColWidth="9.1796875" defaultRowHeight="14.5" x14ac:dyDescent="0.35"/>
  <cols>
    <col min="1" max="1" width="10.1796875" bestFit="1" customWidth="1"/>
    <col min="2" max="2" width="46.453125" customWidth="1"/>
    <col min="3" max="4" width="15.1796875" customWidth="1"/>
    <col min="5" max="6" width="15.1796875"/>
    <col min="7" max="8" width="10.453125"/>
    <col min="9" max="9" width="14.7265625" customWidth="1"/>
    <col min="11" max="11" width="14.81640625"/>
    <col min="12" max="14" width="10.54296875"/>
  </cols>
  <sheetData>
    <row r="1" spans="1:12" s="1" customFormat="1" ht="18.5" x14ac:dyDescent="0.45">
      <c r="A1" s="1" t="s">
        <v>0</v>
      </c>
      <c r="I1" s="1" t="s">
        <v>0</v>
      </c>
    </row>
    <row r="2" spans="1:12" s="1" customFormat="1" ht="18.5" x14ac:dyDescent="0.45">
      <c r="A2" s="13" t="s">
        <v>11</v>
      </c>
      <c r="H2" s="13"/>
      <c r="I2" s="13" t="s">
        <v>11</v>
      </c>
    </row>
    <row r="3" spans="1:12" s="1" customFormat="1" ht="19" thickBot="1" x14ac:dyDescent="0.5"/>
    <row r="4" spans="1:12" s="1" customFormat="1" ht="18.5" x14ac:dyDescent="0.45">
      <c r="A4" s="14" t="s">
        <v>9</v>
      </c>
      <c r="B4" s="14" t="s">
        <v>8</v>
      </c>
      <c r="C4" s="27" t="s">
        <v>12</v>
      </c>
      <c r="D4" s="27" t="s">
        <v>10</v>
      </c>
      <c r="E4" s="27" t="s">
        <v>13</v>
      </c>
      <c r="F4" s="27" t="s">
        <v>14</v>
      </c>
      <c r="G4" s="27" t="s">
        <v>15</v>
      </c>
      <c r="I4" s="15" t="s">
        <v>29</v>
      </c>
      <c r="J4" s="16" t="s">
        <v>12</v>
      </c>
      <c r="K4" s="16" t="s">
        <v>10</v>
      </c>
      <c r="L4" s="20" t="s">
        <v>26</v>
      </c>
    </row>
    <row r="5" spans="1:12" s="1" customFormat="1" ht="18.5" x14ac:dyDescent="0.45">
      <c r="A5" s="16" t="s">
        <v>16</v>
      </c>
      <c r="B5" s="32" t="s">
        <v>79</v>
      </c>
      <c r="C5" s="16" t="s">
        <v>17</v>
      </c>
      <c r="D5" s="16" t="s">
        <v>18</v>
      </c>
      <c r="E5" s="17">
        <v>759</v>
      </c>
      <c r="F5" s="28">
        <v>855</v>
      </c>
      <c r="G5" s="29">
        <f>E5/F5*100</f>
        <v>88.771929824561397</v>
      </c>
      <c r="I5" s="16" t="s">
        <v>30</v>
      </c>
      <c r="J5" s="17">
        <v>130</v>
      </c>
      <c r="K5" s="17">
        <v>51</v>
      </c>
      <c r="L5" s="21">
        <v>181</v>
      </c>
    </row>
    <row r="6" spans="1:12" s="1" customFormat="1" ht="18.5" x14ac:dyDescent="0.45">
      <c r="A6" s="16" t="s">
        <v>16</v>
      </c>
      <c r="B6" s="32" t="s">
        <v>77</v>
      </c>
      <c r="C6" s="16" t="s">
        <v>19</v>
      </c>
      <c r="D6" s="16" t="s">
        <v>20</v>
      </c>
      <c r="E6" s="17">
        <v>684</v>
      </c>
      <c r="F6" s="28">
        <v>700</v>
      </c>
      <c r="G6" s="29">
        <f t="shared" ref="G6:G9" si="0">E6/F6*100</f>
        <v>97.714285714285708</v>
      </c>
      <c r="I6" s="16" t="s">
        <v>31</v>
      </c>
      <c r="J6" s="17">
        <v>3119</v>
      </c>
      <c r="K6" s="17">
        <v>1258</v>
      </c>
      <c r="L6" s="21">
        <v>4377</v>
      </c>
    </row>
    <row r="7" spans="1:12" s="1" customFormat="1" ht="18.5" x14ac:dyDescent="0.45">
      <c r="A7" s="16" t="s">
        <v>16</v>
      </c>
      <c r="B7" s="32" t="s">
        <v>78</v>
      </c>
      <c r="C7" s="16" t="s">
        <v>21</v>
      </c>
      <c r="D7" s="16" t="s">
        <v>22</v>
      </c>
      <c r="E7" s="17">
        <v>983</v>
      </c>
      <c r="F7" s="28">
        <v>1060</v>
      </c>
      <c r="G7" s="29">
        <f t="shared" si="0"/>
        <v>92.735849056603769</v>
      </c>
      <c r="I7" s="16" t="s">
        <v>32</v>
      </c>
      <c r="J7" s="17">
        <v>241</v>
      </c>
      <c r="K7" s="17">
        <v>157</v>
      </c>
      <c r="L7" s="21">
        <v>398</v>
      </c>
    </row>
    <row r="8" spans="1:12" s="1" customFormat="1" ht="18.5" x14ac:dyDescent="0.45">
      <c r="A8" s="16" t="s">
        <v>16</v>
      </c>
      <c r="B8" s="16" t="s">
        <v>23</v>
      </c>
      <c r="C8" s="16" t="s">
        <v>24</v>
      </c>
      <c r="D8" s="16" t="s">
        <v>25</v>
      </c>
      <c r="E8" s="17">
        <v>1010</v>
      </c>
      <c r="F8" s="28">
        <v>1325</v>
      </c>
      <c r="G8" s="29">
        <f t="shared" si="0"/>
        <v>76.226415094339629</v>
      </c>
      <c r="I8" s="16" t="s">
        <v>33</v>
      </c>
      <c r="J8" s="17">
        <v>34</v>
      </c>
      <c r="K8" s="17">
        <v>20</v>
      </c>
      <c r="L8" s="21">
        <v>54</v>
      </c>
    </row>
    <row r="9" spans="1:12" s="1" customFormat="1" ht="18.5" x14ac:dyDescent="0.45">
      <c r="A9" s="16" t="s">
        <v>16</v>
      </c>
      <c r="B9" s="18" t="s">
        <v>26</v>
      </c>
      <c r="C9" s="20" t="s">
        <v>27</v>
      </c>
      <c r="D9" s="20" t="s">
        <v>28</v>
      </c>
      <c r="E9" s="21">
        <v>3421</v>
      </c>
      <c r="F9" s="30">
        <f>SUM(F5:F8)</f>
        <v>3940</v>
      </c>
      <c r="G9" s="31">
        <f t="shared" si="0"/>
        <v>86.827411167512693</v>
      </c>
      <c r="I9" s="16" t="s">
        <v>34</v>
      </c>
      <c r="J9" s="17">
        <v>6</v>
      </c>
      <c r="K9" s="17">
        <v>4</v>
      </c>
      <c r="L9" s="21">
        <v>10</v>
      </c>
    </row>
    <row r="10" spans="1:12" s="1" customFormat="1" ht="18.5" x14ac:dyDescent="0.45">
      <c r="A10" s="12"/>
      <c r="I10" s="16" t="s">
        <v>35</v>
      </c>
      <c r="J10" s="16" t="s">
        <v>36</v>
      </c>
      <c r="K10" s="17">
        <v>2</v>
      </c>
      <c r="L10" s="21">
        <v>2</v>
      </c>
    </row>
    <row r="11" spans="1:12" s="1" customFormat="1" ht="18.5" x14ac:dyDescent="0.45">
      <c r="A11" s="12"/>
      <c r="I11" s="20" t="s">
        <v>26</v>
      </c>
      <c r="J11" s="21">
        <v>3530</v>
      </c>
      <c r="K11" s="21">
        <v>1492</v>
      </c>
      <c r="L11" s="21">
        <v>5022</v>
      </c>
    </row>
    <row r="12" spans="1:12" s="1" customFormat="1" ht="18.5" x14ac:dyDescent="0.45">
      <c r="A12" s="12"/>
      <c r="I12" s="12"/>
    </row>
    <row r="13" spans="1:12" s="1" customFormat="1" ht="18.5" x14ac:dyDescent="0.45"/>
    <row r="14" spans="1:12" s="1" customFormat="1" ht="18.5" x14ac:dyDescent="0.45"/>
    <row r="15" spans="1:12" s="1" customFormat="1" ht="19" thickBot="1" x14ac:dyDescent="0.5"/>
    <row r="16" spans="1:12" s="1" customFormat="1" ht="18.5" x14ac:dyDescent="0.45">
      <c r="A16" s="14" t="s">
        <v>37</v>
      </c>
      <c r="B16" s="15" t="s">
        <v>8</v>
      </c>
      <c r="C16" s="16" t="s">
        <v>12</v>
      </c>
      <c r="D16" s="16" t="s">
        <v>10</v>
      </c>
      <c r="E16" s="22" t="s">
        <v>26</v>
      </c>
      <c r="F16" s="33" t="s">
        <v>80</v>
      </c>
      <c r="G16" s="33" t="s">
        <v>15</v>
      </c>
    </row>
    <row r="17" spans="1:7" s="1" customFormat="1" ht="18.5" x14ac:dyDescent="0.45">
      <c r="A17" s="16" t="s">
        <v>38</v>
      </c>
      <c r="B17" s="19" t="s">
        <v>26</v>
      </c>
      <c r="C17" s="21">
        <v>7</v>
      </c>
      <c r="D17" s="21">
        <v>10</v>
      </c>
      <c r="E17" s="21">
        <v>17</v>
      </c>
      <c r="F17" s="33">
        <v>71</v>
      </c>
      <c r="G17" s="31">
        <f t="shared" ref="G17:G21" si="1">E17/F17*100</f>
        <v>23.943661971830984</v>
      </c>
    </row>
    <row r="18" spans="1:7" s="1" customFormat="1" ht="18.5" x14ac:dyDescent="0.45">
      <c r="A18" s="16" t="s">
        <v>39</v>
      </c>
      <c r="B18" s="16" t="s">
        <v>40</v>
      </c>
      <c r="C18" s="17">
        <v>26</v>
      </c>
      <c r="D18" s="17">
        <v>18</v>
      </c>
      <c r="E18" s="21">
        <v>44</v>
      </c>
      <c r="F18" s="34">
        <v>148</v>
      </c>
      <c r="G18" s="29">
        <f t="shared" si="1"/>
        <v>29.72972972972973</v>
      </c>
    </row>
    <row r="19" spans="1:7" s="1" customFormat="1" ht="18.5" x14ac:dyDescent="0.45">
      <c r="A19" s="16" t="s">
        <v>39</v>
      </c>
      <c r="B19" s="16" t="s">
        <v>41</v>
      </c>
      <c r="C19" s="17">
        <v>7</v>
      </c>
      <c r="D19" s="17">
        <v>2</v>
      </c>
      <c r="E19" s="21">
        <v>9</v>
      </c>
      <c r="F19" s="34">
        <v>14</v>
      </c>
      <c r="G19" s="29">
        <f t="shared" si="1"/>
        <v>64.285714285714292</v>
      </c>
    </row>
    <row r="20" spans="1:7" s="1" customFormat="1" ht="18.5" x14ac:dyDescent="0.45">
      <c r="A20" s="16" t="s">
        <v>39</v>
      </c>
      <c r="B20" s="16" t="s">
        <v>42</v>
      </c>
      <c r="C20" s="17">
        <v>26</v>
      </c>
      <c r="D20" s="17">
        <v>10</v>
      </c>
      <c r="E20" s="21">
        <v>36</v>
      </c>
      <c r="F20" s="34">
        <v>94</v>
      </c>
      <c r="G20" s="29">
        <f t="shared" si="1"/>
        <v>38.297872340425535</v>
      </c>
    </row>
    <row r="21" spans="1:7" s="1" customFormat="1" ht="18.5" x14ac:dyDescent="0.45">
      <c r="A21" s="16" t="s">
        <v>39</v>
      </c>
      <c r="B21" s="16" t="s">
        <v>43</v>
      </c>
      <c r="C21" s="17">
        <v>23</v>
      </c>
      <c r="D21" s="17">
        <v>2</v>
      </c>
      <c r="E21" s="21">
        <v>25</v>
      </c>
      <c r="F21" s="34">
        <v>70</v>
      </c>
      <c r="G21" s="29">
        <f t="shared" si="1"/>
        <v>35.714285714285715</v>
      </c>
    </row>
    <row r="22" spans="1:7" s="1" customFormat="1" ht="18.5" x14ac:dyDescent="0.45">
      <c r="A22" s="16" t="s">
        <v>39</v>
      </c>
      <c r="B22" s="19" t="s">
        <v>26</v>
      </c>
      <c r="C22" s="21">
        <v>82</v>
      </c>
      <c r="D22" s="21">
        <v>32</v>
      </c>
      <c r="E22" s="21">
        <v>114</v>
      </c>
      <c r="F22" s="33">
        <v>326</v>
      </c>
      <c r="G22" s="31">
        <f>E22/F22*100</f>
        <v>34.969325153374228</v>
      </c>
    </row>
    <row r="23" spans="1:7" s="1" customFormat="1" ht="18.5" x14ac:dyDescent="0.45">
      <c r="A23" s="16" t="s">
        <v>44</v>
      </c>
      <c r="B23" s="19" t="s">
        <v>26</v>
      </c>
      <c r="C23" s="21">
        <v>5</v>
      </c>
      <c r="D23" s="21">
        <v>1</v>
      </c>
      <c r="E23" s="21">
        <v>6</v>
      </c>
      <c r="F23" s="33">
        <v>13</v>
      </c>
      <c r="G23" s="31">
        <f t="shared" ref="G23:G26" si="2">E23/F23*100</f>
        <v>46.153846153846153</v>
      </c>
    </row>
    <row r="24" spans="1:7" s="1" customFormat="1" ht="18.5" x14ac:dyDescent="0.45">
      <c r="A24" s="16" t="s">
        <v>45</v>
      </c>
      <c r="B24" s="19" t="s">
        <v>26</v>
      </c>
      <c r="C24" s="21">
        <v>15</v>
      </c>
      <c r="D24" s="21">
        <v>8</v>
      </c>
      <c r="E24" s="21">
        <v>23</v>
      </c>
      <c r="F24" s="33">
        <v>44</v>
      </c>
      <c r="G24" s="31">
        <f t="shared" si="2"/>
        <v>52.272727272727273</v>
      </c>
    </row>
    <row r="25" spans="1:7" s="1" customFormat="1" ht="18.5" x14ac:dyDescent="0.45">
      <c r="A25" s="16" t="s">
        <v>46</v>
      </c>
      <c r="B25" s="19" t="s">
        <v>26</v>
      </c>
      <c r="C25" s="21">
        <v>8</v>
      </c>
      <c r="D25" s="20" t="s">
        <v>36</v>
      </c>
      <c r="E25" s="21">
        <v>8</v>
      </c>
      <c r="F25" s="33">
        <v>19</v>
      </c>
      <c r="G25" s="31">
        <f t="shared" si="2"/>
        <v>42.105263157894733</v>
      </c>
    </row>
    <row r="26" spans="1:7" s="1" customFormat="1" ht="18.5" x14ac:dyDescent="0.45">
      <c r="A26" s="16" t="s">
        <v>47</v>
      </c>
      <c r="B26" s="19" t="s">
        <v>26</v>
      </c>
      <c r="C26" s="21">
        <v>50</v>
      </c>
      <c r="D26" s="21">
        <v>26</v>
      </c>
      <c r="E26" s="21">
        <v>76</v>
      </c>
      <c r="F26" s="33">
        <v>145</v>
      </c>
      <c r="G26" s="31">
        <f t="shared" si="2"/>
        <v>52.413793103448278</v>
      </c>
    </row>
    <row r="27" spans="1:7" s="1" customFormat="1" ht="18.5" x14ac:dyDescent="0.45">
      <c r="A27" s="16" t="s">
        <v>48</v>
      </c>
      <c r="B27" s="19" t="s">
        <v>26</v>
      </c>
      <c r="C27" s="21">
        <v>3</v>
      </c>
      <c r="D27" s="21">
        <v>1</v>
      </c>
      <c r="E27" s="21">
        <v>4</v>
      </c>
      <c r="F27" s="33">
        <v>14</v>
      </c>
      <c r="G27" s="31">
        <f t="shared" ref="G27" si="3">E27/F27*100</f>
        <v>28.571428571428569</v>
      </c>
    </row>
    <row r="28" spans="1:7" s="1" customFormat="1" ht="18.5" x14ac:dyDescent="0.45">
      <c r="A28" s="16" t="s">
        <v>16</v>
      </c>
      <c r="B28" s="19" t="s">
        <v>76</v>
      </c>
      <c r="C28" s="21">
        <v>166</v>
      </c>
      <c r="D28" s="21">
        <v>78</v>
      </c>
      <c r="E28" s="21">
        <v>244</v>
      </c>
      <c r="F28" s="33"/>
      <c r="G28" s="31"/>
    </row>
    <row r="29" spans="1:7" s="1" customFormat="1" ht="18.5" x14ac:dyDescent="0.45">
      <c r="A29" s="16" t="s">
        <v>49</v>
      </c>
      <c r="B29" s="16" t="s">
        <v>50</v>
      </c>
      <c r="C29" s="17">
        <v>6</v>
      </c>
      <c r="D29" s="17">
        <v>1</v>
      </c>
      <c r="E29" s="21">
        <v>7</v>
      </c>
      <c r="F29" s="34">
        <v>20</v>
      </c>
      <c r="G29" s="29">
        <f>E29/F29*100</f>
        <v>35</v>
      </c>
    </row>
    <row r="30" spans="1:7" s="1" customFormat="1" ht="18.5" x14ac:dyDescent="0.45">
      <c r="A30" s="16" t="s">
        <v>49</v>
      </c>
      <c r="B30" s="16" t="s">
        <v>51</v>
      </c>
      <c r="C30" s="17">
        <v>15</v>
      </c>
      <c r="D30" s="17">
        <v>6</v>
      </c>
      <c r="E30" s="21">
        <v>21</v>
      </c>
      <c r="F30" s="34">
        <v>50</v>
      </c>
      <c r="G30" s="29">
        <f t="shared" ref="G30:G40" si="4">E30/F30*100</f>
        <v>42</v>
      </c>
    </row>
    <row r="31" spans="1:7" s="1" customFormat="1" ht="18.5" x14ac:dyDescent="0.45">
      <c r="A31" s="16" t="s">
        <v>49</v>
      </c>
      <c r="B31" s="16" t="s">
        <v>52</v>
      </c>
      <c r="C31" s="17">
        <v>24</v>
      </c>
      <c r="D31" s="17">
        <v>14</v>
      </c>
      <c r="E31" s="21">
        <v>38</v>
      </c>
      <c r="F31" s="34">
        <v>106</v>
      </c>
      <c r="G31" s="29">
        <f t="shared" si="4"/>
        <v>35.849056603773583</v>
      </c>
    </row>
    <row r="32" spans="1:7" s="1" customFormat="1" ht="18.5" customHeight="1" x14ac:dyDescent="0.45">
      <c r="A32" s="16" t="s">
        <v>49</v>
      </c>
      <c r="B32" s="16" t="s">
        <v>53</v>
      </c>
      <c r="C32" s="17">
        <v>20</v>
      </c>
      <c r="D32" s="17">
        <v>20</v>
      </c>
      <c r="E32" s="21">
        <v>40</v>
      </c>
      <c r="F32" s="34">
        <v>112</v>
      </c>
      <c r="G32" s="29">
        <f t="shared" si="4"/>
        <v>35.714285714285715</v>
      </c>
    </row>
    <row r="33" spans="1:7" s="1" customFormat="1" ht="18.5" customHeight="1" x14ac:dyDescent="0.45">
      <c r="A33" s="16" t="s">
        <v>49</v>
      </c>
      <c r="B33" s="16" t="s">
        <v>54</v>
      </c>
      <c r="C33" s="17">
        <v>79</v>
      </c>
      <c r="D33" s="17">
        <v>29</v>
      </c>
      <c r="E33" s="21">
        <v>108</v>
      </c>
      <c r="F33" s="34">
        <v>195</v>
      </c>
      <c r="G33" s="29">
        <f t="shared" si="4"/>
        <v>55.384615384615387</v>
      </c>
    </row>
    <row r="34" spans="1:7" s="1" customFormat="1" ht="18.5" customHeight="1" x14ac:dyDescent="0.45">
      <c r="A34" s="16" t="s">
        <v>49</v>
      </c>
      <c r="B34" s="16" t="s">
        <v>55</v>
      </c>
      <c r="C34" s="17">
        <v>136</v>
      </c>
      <c r="D34" s="17">
        <v>62</v>
      </c>
      <c r="E34" s="21">
        <v>198</v>
      </c>
      <c r="F34" s="34">
        <v>336</v>
      </c>
      <c r="G34" s="29">
        <f t="shared" si="4"/>
        <v>58.928571428571431</v>
      </c>
    </row>
    <row r="35" spans="1:7" s="1" customFormat="1" ht="18.5" customHeight="1" x14ac:dyDescent="0.45">
      <c r="A35" s="16" t="s">
        <v>49</v>
      </c>
      <c r="B35" s="16" t="s">
        <v>56</v>
      </c>
      <c r="C35" s="17">
        <v>10</v>
      </c>
      <c r="D35" s="17">
        <v>4</v>
      </c>
      <c r="E35" s="21">
        <v>14</v>
      </c>
      <c r="F35" s="34">
        <v>56</v>
      </c>
      <c r="G35" s="29">
        <f t="shared" si="4"/>
        <v>25</v>
      </c>
    </row>
    <row r="36" spans="1:7" s="1" customFormat="1" ht="18.5" customHeight="1" x14ac:dyDescent="0.45">
      <c r="A36" s="16" t="s">
        <v>49</v>
      </c>
      <c r="B36" s="16" t="s">
        <v>57</v>
      </c>
      <c r="C36" s="17">
        <v>5</v>
      </c>
      <c r="D36" s="17">
        <v>1</v>
      </c>
      <c r="E36" s="21">
        <v>6</v>
      </c>
      <c r="F36" s="34">
        <v>66</v>
      </c>
      <c r="G36" s="29">
        <f t="shared" si="4"/>
        <v>9.0909090909090917</v>
      </c>
    </row>
    <row r="37" spans="1:7" s="1" customFormat="1" ht="18.5" customHeight="1" x14ac:dyDescent="0.45">
      <c r="A37" s="16" t="s">
        <v>49</v>
      </c>
      <c r="B37" s="16" t="s">
        <v>58</v>
      </c>
      <c r="C37" s="17">
        <v>23</v>
      </c>
      <c r="D37" s="17">
        <v>5</v>
      </c>
      <c r="E37" s="21">
        <v>28</v>
      </c>
      <c r="F37" s="34">
        <v>85</v>
      </c>
      <c r="G37" s="29">
        <f t="shared" si="4"/>
        <v>32.941176470588232</v>
      </c>
    </row>
    <row r="38" spans="1:7" s="1" customFormat="1" ht="18.5" customHeight="1" x14ac:dyDescent="0.45">
      <c r="A38" s="16" t="s">
        <v>49</v>
      </c>
      <c r="B38" s="16" t="s">
        <v>59</v>
      </c>
      <c r="C38" s="17">
        <v>2</v>
      </c>
      <c r="D38" s="17">
        <v>5</v>
      </c>
      <c r="E38" s="21">
        <v>7</v>
      </c>
      <c r="F38" s="34">
        <v>19</v>
      </c>
      <c r="G38" s="29">
        <f t="shared" si="4"/>
        <v>36.84210526315789</v>
      </c>
    </row>
    <row r="39" spans="1:7" s="1" customFormat="1" ht="18.5" customHeight="1" x14ac:dyDescent="0.45">
      <c r="A39" s="16" t="s">
        <v>49</v>
      </c>
      <c r="B39" s="16" t="s">
        <v>60</v>
      </c>
      <c r="C39" s="17">
        <v>15</v>
      </c>
      <c r="D39" s="17">
        <v>15</v>
      </c>
      <c r="E39" s="21">
        <v>30</v>
      </c>
      <c r="F39" s="34">
        <v>76</v>
      </c>
      <c r="G39" s="29">
        <f t="shared" si="4"/>
        <v>39.473684210526315</v>
      </c>
    </row>
    <row r="40" spans="1:7" s="1" customFormat="1" ht="18.5" customHeight="1" x14ac:dyDescent="0.45">
      <c r="A40" s="16" t="s">
        <v>49</v>
      </c>
      <c r="B40" s="16" t="s">
        <v>61</v>
      </c>
      <c r="C40" s="17">
        <v>10</v>
      </c>
      <c r="D40" s="17">
        <v>5</v>
      </c>
      <c r="E40" s="21">
        <v>15</v>
      </c>
      <c r="F40" s="34">
        <v>38</v>
      </c>
      <c r="G40" s="29">
        <f t="shared" si="4"/>
        <v>39.473684210526315</v>
      </c>
    </row>
    <row r="41" spans="1:7" s="1" customFormat="1" ht="18.5" customHeight="1" x14ac:dyDescent="0.45">
      <c r="A41" s="16" t="s">
        <v>49</v>
      </c>
      <c r="B41" s="19" t="s">
        <v>26</v>
      </c>
      <c r="C41" s="21">
        <v>346</v>
      </c>
      <c r="D41" s="21">
        <v>168</v>
      </c>
      <c r="E41" s="21">
        <v>514</v>
      </c>
      <c r="F41" s="33">
        <v>1186</v>
      </c>
      <c r="G41" s="31">
        <f>E41/F41*100</f>
        <v>43.338954468802697</v>
      </c>
    </row>
    <row r="42" spans="1:7" s="1" customFormat="1" ht="18.5" customHeight="1" x14ac:dyDescent="0.45">
      <c r="A42" s="16" t="s">
        <v>62</v>
      </c>
      <c r="B42" s="19" t="s">
        <v>26</v>
      </c>
      <c r="C42" s="21">
        <v>3</v>
      </c>
      <c r="D42" s="21">
        <v>7</v>
      </c>
      <c r="E42" s="21">
        <v>10</v>
      </c>
    </row>
    <row r="43" spans="1:7" s="1" customFormat="1" ht="18.5" customHeight="1" x14ac:dyDescent="0.45">
      <c r="A43" s="16" t="s">
        <v>63</v>
      </c>
      <c r="B43" s="19" t="s">
        <v>26</v>
      </c>
      <c r="C43" s="21">
        <v>129</v>
      </c>
      <c r="D43" s="21">
        <v>70</v>
      </c>
      <c r="E43" s="21">
        <v>199</v>
      </c>
      <c r="F43" s="33">
        <v>413</v>
      </c>
      <c r="G43" s="31">
        <f t="shared" ref="G43:G57" si="5">E43/F43*100</f>
        <v>48.184019370460049</v>
      </c>
    </row>
    <row r="44" spans="1:7" s="1" customFormat="1" ht="18.5" customHeight="1" x14ac:dyDescent="0.45">
      <c r="A44" s="16" t="s">
        <v>64</v>
      </c>
      <c r="B44" s="19" t="s">
        <v>26</v>
      </c>
      <c r="C44" s="21">
        <v>4</v>
      </c>
      <c r="D44" s="21">
        <v>2</v>
      </c>
      <c r="E44" s="21">
        <v>6</v>
      </c>
      <c r="F44" s="33">
        <v>33</v>
      </c>
      <c r="G44" s="31">
        <f t="shared" si="5"/>
        <v>18.181818181818183</v>
      </c>
    </row>
    <row r="45" spans="1:7" s="1" customFormat="1" ht="18.5" customHeight="1" x14ac:dyDescent="0.45">
      <c r="A45" s="16" t="s">
        <v>65</v>
      </c>
      <c r="B45" s="16" t="s">
        <v>66</v>
      </c>
      <c r="C45" s="17">
        <v>19</v>
      </c>
      <c r="D45" s="17">
        <v>12</v>
      </c>
      <c r="E45" s="21">
        <v>31</v>
      </c>
      <c r="F45" s="34">
        <v>74</v>
      </c>
      <c r="G45" s="29">
        <f t="shared" si="5"/>
        <v>41.891891891891895</v>
      </c>
    </row>
    <row r="46" spans="1:7" s="1" customFormat="1" ht="18.5" customHeight="1" x14ac:dyDescent="0.45">
      <c r="A46" s="16" t="s">
        <v>65</v>
      </c>
      <c r="B46" s="16" t="s">
        <v>67</v>
      </c>
      <c r="C46" s="17">
        <v>5</v>
      </c>
      <c r="D46" s="17">
        <v>10</v>
      </c>
      <c r="E46" s="21">
        <v>15</v>
      </c>
      <c r="F46" s="34">
        <v>58</v>
      </c>
      <c r="G46" s="29">
        <f t="shared" si="5"/>
        <v>25.862068965517242</v>
      </c>
    </row>
    <row r="47" spans="1:7" s="1" customFormat="1" ht="18.5" customHeight="1" x14ac:dyDescent="0.45">
      <c r="A47" s="16" t="s">
        <v>65</v>
      </c>
      <c r="B47" s="19" t="s">
        <v>26</v>
      </c>
      <c r="C47" s="21">
        <v>24</v>
      </c>
      <c r="D47" s="21">
        <v>23</v>
      </c>
      <c r="E47" s="21">
        <v>47</v>
      </c>
      <c r="F47" s="33">
        <v>142</v>
      </c>
      <c r="G47" s="31">
        <f t="shared" si="5"/>
        <v>33.098591549295776</v>
      </c>
    </row>
    <row r="48" spans="1:7" s="1" customFormat="1" ht="18.5" customHeight="1" x14ac:dyDescent="0.45">
      <c r="A48" s="16" t="s">
        <v>68</v>
      </c>
      <c r="B48" s="19" t="s">
        <v>26</v>
      </c>
      <c r="C48" s="21">
        <v>5</v>
      </c>
      <c r="D48" s="21">
        <v>3</v>
      </c>
      <c r="E48" s="21">
        <v>8</v>
      </c>
      <c r="F48" s="33">
        <v>13</v>
      </c>
      <c r="G48" s="31">
        <f t="shared" si="5"/>
        <v>61.53846153846154</v>
      </c>
    </row>
    <row r="49" spans="1:19" s="1" customFormat="1" ht="18.5" customHeight="1" x14ac:dyDescent="0.45">
      <c r="A49" s="16" t="s">
        <v>69</v>
      </c>
      <c r="B49" s="16" t="s">
        <v>70</v>
      </c>
      <c r="C49" s="17">
        <v>76</v>
      </c>
      <c r="D49" s="17">
        <v>40</v>
      </c>
      <c r="E49" s="21">
        <v>116</v>
      </c>
      <c r="F49" s="34">
        <v>207</v>
      </c>
      <c r="G49" s="29">
        <f t="shared" si="5"/>
        <v>56.038647342995176</v>
      </c>
    </row>
    <row r="50" spans="1:19" s="1" customFormat="1" ht="18.5" customHeight="1" x14ac:dyDescent="0.45">
      <c r="A50" s="16" t="s">
        <v>69</v>
      </c>
      <c r="B50" s="16" t="s">
        <v>71</v>
      </c>
      <c r="C50" s="17">
        <v>1</v>
      </c>
      <c r="D50" s="17">
        <v>1</v>
      </c>
      <c r="E50" s="21">
        <v>2</v>
      </c>
      <c r="F50" s="34">
        <v>6</v>
      </c>
      <c r="G50" s="29">
        <f t="shared" si="5"/>
        <v>33.333333333333329</v>
      </c>
    </row>
    <row r="51" spans="1:19" s="1" customFormat="1" ht="18.5" customHeight="1" x14ac:dyDescent="0.45">
      <c r="A51" s="16" t="s">
        <v>69</v>
      </c>
      <c r="B51" s="16" t="s">
        <v>72</v>
      </c>
      <c r="C51" s="17">
        <v>172</v>
      </c>
      <c r="D51" s="17">
        <v>50</v>
      </c>
      <c r="E51" s="21">
        <v>222</v>
      </c>
      <c r="F51" s="34">
        <v>304</v>
      </c>
      <c r="G51" s="29">
        <f t="shared" si="5"/>
        <v>73.026315789473685</v>
      </c>
    </row>
    <row r="52" spans="1:19" s="1" customFormat="1" ht="18.5" customHeight="1" x14ac:dyDescent="0.45">
      <c r="A52" s="16" t="s">
        <v>69</v>
      </c>
      <c r="B52" s="16" t="s">
        <v>73</v>
      </c>
      <c r="C52" s="17">
        <v>2</v>
      </c>
      <c r="D52" s="17">
        <v>1</v>
      </c>
      <c r="E52" s="21">
        <v>3</v>
      </c>
      <c r="F52" s="34">
        <v>11</v>
      </c>
      <c r="G52" s="29">
        <f t="shared" si="5"/>
        <v>27.27272727272727</v>
      </c>
    </row>
    <row r="53" spans="1:19" s="1" customFormat="1" ht="18.5" customHeight="1" x14ac:dyDescent="0.45">
      <c r="A53" s="16" t="s">
        <v>69</v>
      </c>
      <c r="B53" s="19" t="s">
        <v>26</v>
      </c>
      <c r="C53" s="21">
        <v>251</v>
      </c>
      <c r="D53" s="21">
        <v>92</v>
      </c>
      <c r="E53" s="21">
        <v>343</v>
      </c>
      <c r="F53" s="33">
        <v>528</v>
      </c>
      <c r="G53" s="31">
        <f t="shared" si="5"/>
        <v>64.962121212121218</v>
      </c>
    </row>
    <row r="54" spans="1:19" s="1" customFormat="1" ht="18.5" customHeight="1" x14ac:dyDescent="0.45">
      <c r="A54" s="26"/>
      <c r="B54" s="19"/>
      <c r="C54" s="21"/>
      <c r="D54" s="21"/>
      <c r="E54" s="21"/>
      <c r="F54" s="33"/>
      <c r="G54" s="31"/>
    </row>
    <row r="55" spans="1:19" s="1" customFormat="1" ht="18.5" customHeight="1" x14ac:dyDescent="0.45">
      <c r="A55" s="23" t="s">
        <v>26</v>
      </c>
      <c r="B55" s="19" t="s">
        <v>75</v>
      </c>
      <c r="C55" s="21">
        <f>1089-C28</f>
        <v>923</v>
      </c>
      <c r="D55" s="21">
        <f>521-D28</f>
        <v>443</v>
      </c>
      <c r="E55" s="21">
        <f>C55+D55</f>
        <v>1366</v>
      </c>
      <c r="F55" s="33">
        <f>3066</f>
        <v>3066</v>
      </c>
      <c r="G55" s="31">
        <f t="shared" si="5"/>
        <v>44.553163731245924</v>
      </c>
    </row>
    <row r="56" spans="1:19" s="1" customFormat="1" ht="18.5" customHeight="1" x14ac:dyDescent="0.45">
      <c r="A56" s="24"/>
      <c r="B56" s="24"/>
      <c r="C56" s="25"/>
      <c r="D56" s="25"/>
      <c r="E56" s="25"/>
      <c r="F56" s="33"/>
      <c r="G56" s="31"/>
    </row>
    <row r="57" spans="1:19" s="1" customFormat="1" ht="18.5" customHeight="1" x14ac:dyDescent="0.45">
      <c r="A57" s="20" t="s">
        <v>26</v>
      </c>
      <c r="B57" s="20" t="s">
        <v>74</v>
      </c>
      <c r="C57" s="21">
        <v>3530</v>
      </c>
      <c r="D57" s="21">
        <v>1492</v>
      </c>
      <c r="E57" s="21">
        <v>5022</v>
      </c>
      <c r="F57" s="35">
        <f>F9+F55+300</f>
        <v>7306</v>
      </c>
      <c r="G57" s="31">
        <f t="shared" si="5"/>
        <v>68.738023542294002</v>
      </c>
    </row>
    <row r="58" spans="1:19" s="1" customFormat="1" ht="18.5" customHeight="1" x14ac:dyDescent="0.45">
      <c r="A58" s="24"/>
      <c r="B58" s="24"/>
      <c r="C58" s="25"/>
      <c r="D58" s="25"/>
      <c r="E58" s="25"/>
    </row>
    <row r="59" spans="1:19" s="1" customFormat="1" ht="18.5" customHeight="1" x14ac:dyDescent="0.45">
      <c r="A59" s="24"/>
      <c r="B59" s="24"/>
      <c r="C59" s="25"/>
      <c r="D59" s="25"/>
      <c r="E59" s="25"/>
      <c r="F59" s="25"/>
    </row>
    <row r="60" spans="1:19" s="1" customFormat="1" ht="18.5" x14ac:dyDescent="0.45">
      <c r="A60" s="24"/>
      <c r="B60" s="24"/>
      <c r="C60" s="25"/>
      <c r="D60" s="25"/>
      <c r="E60" s="25"/>
    </row>
    <row r="61" spans="1:19" s="1" customFormat="1" ht="18.5" x14ac:dyDescent="0.45">
      <c r="A61" s="24"/>
      <c r="B61" s="24"/>
      <c r="C61" s="25"/>
      <c r="D61" s="25"/>
      <c r="E61" s="25"/>
    </row>
    <row r="62" spans="1:19" s="1" customFormat="1" ht="18.5" x14ac:dyDescent="0.45">
      <c r="A62" s="24"/>
      <c r="B62" s="24"/>
      <c r="C62" s="25"/>
      <c r="D62" s="25"/>
      <c r="E62" s="25"/>
    </row>
    <row r="63" spans="1:19" s="1" customFormat="1" ht="18.5" x14ac:dyDescent="0.45">
      <c r="A63" s="24"/>
      <c r="B63" s="24"/>
      <c r="C63" s="25"/>
      <c r="D63" s="25"/>
      <c r="E63" s="25"/>
    </row>
    <row r="64" spans="1:19" s="1" customFormat="1" ht="18.5" x14ac:dyDescent="0.45">
      <c r="A64" s="3" t="s">
        <v>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5"/>
    </row>
    <row r="65" spans="1:19" s="11" customFormat="1" x14ac:dyDescent="0.35">
      <c r="A65" s="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7"/>
    </row>
    <row r="66" spans="1:19" x14ac:dyDescent="0.35">
      <c r="A66" s="6" t="s">
        <v>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"/>
    </row>
    <row r="67" spans="1:19" x14ac:dyDescent="0.35">
      <c r="A67" s="6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"/>
    </row>
    <row r="68" spans="1:19" x14ac:dyDescent="0.35">
      <c r="A68" s="6" t="s">
        <v>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7"/>
    </row>
    <row r="69" spans="1:19" x14ac:dyDescent="0.35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7"/>
    </row>
    <row r="70" spans="1:19" x14ac:dyDescent="0.35">
      <c r="A70" s="6" t="s">
        <v>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7"/>
    </row>
    <row r="71" spans="1:19" x14ac:dyDescent="0.35">
      <c r="A71" s="6" t="s">
        <v>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7"/>
    </row>
    <row r="72" spans="1:19" x14ac:dyDescent="0.35">
      <c r="A72" s="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7"/>
    </row>
    <row r="73" spans="1:19" x14ac:dyDescent="0.35">
      <c r="A73" s="6" t="s">
        <v>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"/>
    </row>
    <row r="74" spans="1:19" x14ac:dyDescent="0.35">
      <c r="A74" s="8" t="s">
        <v>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/>
    </row>
  </sheetData>
  <autoFilter ref="A16:B16" xr:uid="{00000000-0009-0000-0000-000000000000}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Taraldset</cp:lastModifiedBy>
  <cp:lastPrinted>2022-10-03T12:21:50Z</cp:lastPrinted>
  <dcterms:created xsi:type="dcterms:W3CDTF">2014-04-30T10:51:23Z</dcterms:created>
  <dcterms:modified xsi:type="dcterms:W3CDTF">2022-10-03T12:54:54Z</dcterms:modified>
  <cp:category/>
</cp:coreProperties>
</file>