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975" windowHeight="11070" activeTab="0"/>
  </bookViews>
  <sheets>
    <sheet name="Forskning" sheetId="1" r:id="rId1"/>
    <sheet name="Biopsi" sheetId="2" r:id="rId2"/>
    <sheet name="Molekylære analyser" sheetId="3" r:id="rId3"/>
    <sheet name="Spesialundersøkelser" sheetId="4" r:id="rId4"/>
    <sheet name="Cytologi" sheetId="5" r:id="rId5"/>
    <sheet name="Obduksjoner" sheetId="6" r:id="rId6"/>
    <sheet name="Stillinger" sheetId="7" r:id="rId7"/>
    <sheet name="Svartider" sheetId="8" r:id="rId8"/>
  </sheets>
  <definedNames/>
  <calcPr fullCalcOnLoad="1"/>
</workbook>
</file>

<file path=xl/sharedStrings.xml><?xml version="1.0" encoding="utf-8"?>
<sst xmlns="http://schemas.openxmlformats.org/spreadsheetml/2006/main" count="463" uniqueCount="220">
  <si>
    <t>DNP</t>
  </si>
  <si>
    <t>Totalt</t>
  </si>
  <si>
    <t>Biopsier</t>
  </si>
  <si>
    <t>1-2 blokker</t>
  </si>
  <si>
    <t>3-7 blokker</t>
  </si>
  <si>
    <t>8-19 blokker</t>
  </si>
  <si>
    <t>eksternt</t>
  </si>
  <si>
    <t>eget sykehus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</si>
  <si>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</si>
  <si>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</si>
  <si>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</si>
  <si>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</si>
  <si>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</si>
  <si>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</si>
  <si>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</si>
  <si>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</si>
  <si>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</si>
  <si>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</si>
  <si>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SUM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</si>
  <si>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</si>
  <si>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</si>
  <si>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</si>
  <si>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</si>
  <si>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</si>
  <si>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</si>
  <si>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</si>
  <si>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</si>
  <si>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</si>
  <si>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</si>
  <si>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</si>
  <si>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</si>
  <si>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</si>
  <si>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</si>
  <si>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</si>
  <si>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</si>
  <si>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</si>
  <si>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</si>
  <si>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</si>
  <si>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</si>
  <si>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</si>
  <si>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</si>
  <si>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</si>
  <si>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</si>
  <si>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</si>
  <si>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</si>
  <si>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</si>
  <si>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</si>
  <si>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</si>
  <si>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</si>
  <si>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</si>
  <si>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</si>
  <si>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</si>
  <si>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</si>
  <si>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</si>
  <si>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</si>
  <si>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</si>
  <si>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</si>
  <si>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</si>
  <si>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</si>
  <si>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</si>
  <si>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</si>
  <si>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</si>
  <si>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</si>
  <si>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</si>
  <si>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</si>
  <si>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</si>
  <si>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</si>
  <si>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</si>
  <si>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</si>
  <si>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</si>
  <si>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</si>
  <si>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</si>
  <si>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</si>
  <si>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</si>
  <si>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</si>
  <si>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</si>
  <si>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</si>
  <si>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</si>
  <si>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</si>
  <si>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</si>
  <si>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</si>
  <si>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</si>
  <si>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</si>
  <si>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</si>
  <si>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</si>
  <si>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</si>
  <si>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</si>
  <si>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</si>
  <si>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</si>
  <si>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</si>
  <si>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</si>
  <si>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</si>
  <si>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</si>
  <si>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</si>
  <si>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</si>
  <si>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</si>
  <si>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</si>
  <si>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</si>
  <si>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</si>
  <si>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</si>
  <si>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</si>
  <si>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</si>
  <si>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</si>
  <si>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</si>
  <si>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</si>
  <si>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</si>
  <si>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</si>
  <si>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</si>
  <si>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</si>
  <si>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</si>
  <si>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</si>
  <si>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</si>
  <si>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</si>
  <si>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</si>
  <si>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</si>
  <si>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</si>
  <si>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</si>
  <si>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 xml:space="preserve">Den Norske Patologforening presiserer at dette er tall som er frivillig innrapportert for internt bruk i DNP. Dette er ikke offisielle, kvalitetssikrede data. </t>
  </si>
  <si>
    <t>Sum</t>
  </si>
  <si>
    <t>Drammen Sykehus, Vestre Viken HF</t>
  </si>
  <si>
    <t>* Hovedveileder fra patologen, doktorand fra annen avd.</t>
  </si>
  <si>
    <t>BIOPSI</t>
  </si>
  <si>
    <t>%</t>
  </si>
  <si>
    <t>BIOPSI CITO</t>
  </si>
  <si>
    <t xml:space="preserve">CYTOLOGI NON-GYN </t>
  </si>
  <si>
    <t>CYTOLOGI SCREENING</t>
  </si>
  <si>
    <t>Fürst laboratorium, Oslo</t>
  </si>
  <si>
    <t>Fürst laboratorium</t>
  </si>
  <si>
    <t>Legespesialist</t>
  </si>
  <si>
    <t>I: Innleid</t>
  </si>
  <si>
    <t>I</t>
  </si>
  <si>
    <t>OBDUKSJON</t>
  </si>
  <si>
    <t>takst 705n</t>
  </si>
  <si>
    <t>Unilabs, Oslo</t>
  </si>
  <si>
    <t>Avd. for rettsmedisinske fag, OUS</t>
  </si>
  <si>
    <t>Unilabs</t>
  </si>
  <si>
    <t>Avd. for retts -medisinske fag, OUS</t>
  </si>
  <si>
    <t>Gjennomsnitt</t>
  </si>
  <si>
    <t>Sykehuset Østfold HF, Kalnes</t>
  </si>
  <si>
    <t>Kalnes</t>
  </si>
  <si>
    <r>
      <rPr>
        <sz val="10"/>
        <rFont val="Calibri"/>
        <family val="2"/>
      </rPr>
      <t>≤</t>
    </r>
    <r>
      <rPr>
        <sz val="10"/>
        <rFont val="Arial"/>
        <family val="2"/>
      </rPr>
      <t>3 dager              </t>
    </r>
  </si>
  <si>
    <r>
      <t> </t>
    </r>
    <r>
      <rPr>
        <sz val="10"/>
        <rFont val="Calibri"/>
        <family val="2"/>
      </rPr>
      <t>≤</t>
    </r>
    <r>
      <rPr>
        <sz val="10"/>
        <rFont val="Arial"/>
        <family val="2"/>
      </rPr>
      <t>7 dager </t>
    </r>
  </si>
  <si>
    <t xml:space="preserve"> ≤14 dager    </t>
  </si>
  <si>
    <t xml:space="preserve"> ≤21 dager    </t>
  </si>
  <si>
    <t> ≤3 dager              </t>
  </si>
  <si>
    <t>  ≤ 7 dager </t>
  </si>
  <si>
    <t> ≤ 7 dager </t>
  </si>
  <si>
    <t xml:space="preserve"> ≤1  mnd    </t>
  </si>
  <si>
    <t> ≤3  mnd  </t>
  </si>
  <si>
    <t> ≤6 mnd  </t>
  </si>
  <si>
    <t> ≤12 mnd  </t>
  </si>
  <si>
    <t>antall analyser</t>
  </si>
  <si>
    <t>Immun- og enzymhistokjemi på ufiksert materiale, antall analyser</t>
  </si>
  <si>
    <t>Immun- og enzymhistokjemi på fiksert materiale, antall analyser</t>
  </si>
  <si>
    <t>FISH</t>
  </si>
  <si>
    <t>Biopsier eksternt: Med dette menes biopsier tatt av rekvirenter utenfor eget sykehus</t>
  </si>
  <si>
    <t>NGS</t>
  </si>
  <si>
    <t>In situ hybridisering utenom FISH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</si>
  <si>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20 blokker</t>
    </r>
  </si>
  <si>
    <t>11 eller flere us.</t>
  </si>
  <si>
    <t>Sørlandet Sykehus HF, Kristiansand</t>
  </si>
  <si>
    <t>Sørlandet Sykehuset HF, Kristiansand</t>
  </si>
  <si>
    <t>Biopsier eksternt</t>
  </si>
  <si>
    <t>Biopsier internt</t>
  </si>
  <si>
    <t>Biopsier poliklinikk</t>
  </si>
  <si>
    <t xml:space="preserve"> inneliggende</t>
  </si>
  <si>
    <t>inneliggende</t>
  </si>
  <si>
    <t>andre sykehus</t>
  </si>
  <si>
    <t>Tid for bioinformatikk</t>
  </si>
  <si>
    <t>totalt i 2020</t>
  </si>
  <si>
    <t>Forskning i 2020</t>
  </si>
  <si>
    <t>Histologiske prøver i 2020</t>
  </si>
  <si>
    <t>Molekylære analyser 2020</t>
  </si>
  <si>
    <t>Spesialundersøkelser i 2020</t>
  </si>
  <si>
    <t>Cytologiske prøver i 2020</t>
  </si>
  <si>
    <t>Obduksjoner i 2020</t>
  </si>
  <si>
    <t>Stillinger 2020</t>
  </si>
  <si>
    <t>Svartider 2020</t>
  </si>
  <si>
    <t>0.2</t>
  </si>
  <si>
    <t xml:space="preserve">Vi kan ikke ta ut tall på dette. </t>
  </si>
  <si>
    <t>2 master</t>
  </si>
  <si>
    <t>-</t>
  </si>
  <si>
    <t>6 på timebasis</t>
  </si>
  <si>
    <t>?</t>
  </si>
  <si>
    <t>Ikke aktuelt</t>
  </si>
  <si>
    <t>60+</t>
  </si>
  <si>
    <t>252 i HBE</t>
  </si>
  <si>
    <t>ca 90 %</t>
  </si>
  <si>
    <t>Får ikke ut statistikk som skiller exfoliativ og punksjonscytologi</t>
  </si>
  <si>
    <r>
      <t xml:space="preserve">Sykehuset i Vestfold HF, Tønsberg- </t>
    </r>
    <r>
      <rPr>
        <b/>
        <sz val="10"/>
        <color indexed="10"/>
        <rFont val="Arial"/>
        <family val="2"/>
      </rPr>
      <t>antall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glass og blokker kun for biopsi</t>
    </r>
  </si>
  <si>
    <r>
      <t xml:space="preserve">58615 </t>
    </r>
    <r>
      <rPr>
        <sz val="9"/>
        <rFont val="Arial"/>
        <family val="2"/>
      </rPr>
      <t>biopsier,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rutinefarge og dypere</t>
    </r>
  </si>
  <si>
    <r>
      <t xml:space="preserve">55264 </t>
    </r>
    <r>
      <rPr>
        <sz val="9"/>
        <rFont val="Arial"/>
        <family val="2"/>
      </rPr>
      <t>biopsier</t>
    </r>
  </si>
  <si>
    <t>3968 se merknad</t>
  </si>
  <si>
    <t>Exfoliativ /punksjon: P-koder brukes ikke, totalsum 3968</t>
  </si>
  <si>
    <t>Cervixcytologi= Alle prøver registrert som SMEAR, inkluderer også prøver der det kun er utført HPV.</t>
  </si>
  <si>
    <t>20 (foster)</t>
  </si>
  <si>
    <t>Svartider beregnet på kalenderdager</t>
  </si>
  <si>
    <t xml:space="preserve">Regner alle lokasjoner til Sørlandet sykehus som internt </t>
  </si>
  <si>
    <t xml:space="preserve">Estimat </t>
  </si>
  <si>
    <t xml:space="preserve">HPV ikke oversikt over antall utført utenom egen avd etter oppstart HPV prim.screening SØ </t>
  </si>
  <si>
    <t>99,5*</t>
  </si>
  <si>
    <t>441 (solide) + 554 (Hemato)</t>
  </si>
  <si>
    <t> 1342</t>
  </si>
  <si>
    <t> 16345</t>
  </si>
  <si>
    <t> 2855</t>
  </si>
  <si>
    <t> 19200</t>
  </si>
  <si>
    <t>**501</t>
  </si>
  <si>
    <t>***</t>
  </si>
  <si>
    <t>**363</t>
  </si>
  <si>
    <t>**138</t>
  </si>
  <si>
    <t>***0</t>
  </si>
  <si>
    <t>1***</t>
  </si>
  <si>
    <t>**</t>
  </si>
  <si>
    <t>*: Fra 0.107.2020 ble hele produksjonen flyttet til Avdeling for patologi, Ålesund. Ber om at navnet endres til Avdeling for patologi, Helse Møre og Romsdal HF</t>
  </si>
  <si>
    <t>**: Har ingen metode å plukke ut de som er cito.</t>
  </si>
  <si>
    <t>***: Prøvene fra 2020 ble analysert ved  patologi, Ålesund.</t>
  </si>
  <si>
    <t xml:space="preserve">***: Stillinger fra Molde ble overført til patologi Ålesund fra 01.07.2020. </t>
  </si>
  <si>
    <t>Analyser overført til patologi Ålesund</t>
  </si>
  <si>
    <t>**Prøver  overført til patologi Ålesund 01.07.2021</t>
  </si>
  <si>
    <t>***Prøver overført til patologi Ålesund 01.01.2019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</si>
</sst>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" borderId="1" applyNumberFormat="0" applyAlignment="0" applyProtection="0"/>
    <xf numFmtId="0" fontId="20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16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17" borderId="3" applyNumberForma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" borderId="9" applyNumberFormat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2" borderId="0" xfId="0" applyFill="1" applyAlignment="1">
      <alignment/>
    </xf>
    <xf numFmtId="0" fontId="1" fillId="2" borderId="11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left"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2" borderId="27" xfId="0" applyFill="1" applyBorder="1" applyAlignment="1">
      <alignment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3" xfId="44" applyBorder="1">
      <alignment/>
      <protection/>
    </xf>
    <xf numFmtId="0" fontId="0" fillId="0" borderId="11" xfId="44" applyBorder="1">
      <alignment/>
      <protection/>
    </xf>
    <xf numFmtId="0" fontId="0" fillId="0" borderId="24" xfId="44" applyBorder="1">
      <alignment/>
      <protection/>
    </xf>
    <xf numFmtId="9" fontId="0" fillId="0" borderId="11" xfId="44" applyNumberFormat="1" applyBorder="1" applyAlignment="1">
      <alignment horizontal="right"/>
      <protection/>
    </xf>
    <xf numFmtId="0" fontId="0" fillId="0" borderId="11" xfId="44" applyFill="1" applyBorder="1">
      <alignment/>
      <protection/>
    </xf>
    <xf numFmtId="0" fontId="0" fillId="0" borderId="30" xfId="44" applyFill="1" applyBorder="1">
      <alignment/>
      <protection/>
    </xf>
    <xf numFmtId="0" fontId="0" fillId="0" borderId="0" xfId="44">
      <alignment/>
      <protection/>
    </xf>
    <xf numFmtId="0" fontId="0" fillId="0" borderId="11" xfId="44" applyBorder="1" applyAlignment="1">
      <alignment horizontal="right"/>
      <protection/>
    </xf>
    <xf numFmtId="0" fontId="0" fillId="0" borderId="13" xfId="44" applyBorder="1" applyAlignment="1">
      <alignment horizontal="right"/>
      <protection/>
    </xf>
    <xf numFmtId="0" fontId="0" fillId="0" borderId="24" xfId="44" applyBorder="1" applyAlignment="1">
      <alignment horizontal="right"/>
      <protection/>
    </xf>
    <xf numFmtId="0" fontId="0" fillId="2" borderId="12" xfId="44" applyFill="1" applyBorder="1">
      <alignment/>
      <protection/>
    </xf>
    <xf numFmtId="0" fontId="0" fillId="0" borderId="12" xfId="44" applyBorder="1">
      <alignment/>
      <protection/>
    </xf>
    <xf numFmtId="0" fontId="0" fillId="0" borderId="27" xfId="44" applyBorder="1">
      <alignment/>
      <protection/>
    </xf>
    <xf numFmtId="0" fontId="0" fillId="0" borderId="12" xfId="44" applyFill="1" applyBorder="1">
      <alignment/>
      <protection/>
    </xf>
    <xf numFmtId="0" fontId="0" fillId="2" borderId="11" xfId="44" applyFill="1" applyBorder="1">
      <alignment/>
      <protection/>
    </xf>
    <xf numFmtId="0" fontId="0" fillId="24" borderId="0" xfId="0" applyFill="1" applyAlignment="1">
      <alignment/>
    </xf>
    <xf numFmtId="0" fontId="0" fillId="24" borderId="27" xfId="0" applyFill="1" applyBorder="1" applyAlignment="1">
      <alignment/>
    </xf>
    <xf numFmtId="0" fontId="4" fillId="24" borderId="27" xfId="0" applyFont="1" applyFill="1" applyBorder="1" applyAlignment="1">
      <alignment vertical="top" wrapText="1"/>
    </xf>
    <xf numFmtId="0" fontId="4" fillId="24" borderId="3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44" applyBorder="1" applyAlignment="1">
      <alignment horizontal="right"/>
      <protection/>
    </xf>
    <xf numFmtId="0" fontId="0" fillId="0" borderId="15" xfId="0" applyBorder="1" applyAlignment="1">
      <alignment horizontal="left" indent="1"/>
    </xf>
    <xf numFmtId="0" fontId="9" fillId="0" borderId="21" xfId="0" applyFont="1" applyFill="1" applyBorder="1" applyAlignment="1">
      <alignment/>
    </xf>
    <xf numFmtId="2" fontId="0" fillId="0" borderId="21" xfId="0" applyNumberFormat="1" applyBorder="1" applyAlignment="1">
      <alignment/>
    </xf>
    <xf numFmtId="0" fontId="9" fillId="0" borderId="36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44" applyFont="1" applyFill="1" applyBorder="1">
      <alignment/>
      <protection/>
    </xf>
    <xf numFmtId="0" fontId="0" fillId="0" borderId="0" xfId="44" applyFont="1" applyFill="1">
      <alignment/>
      <protection/>
    </xf>
    <xf numFmtId="0" fontId="0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44" applyFill="1" applyBorder="1">
      <alignment/>
      <protection/>
    </xf>
    <xf numFmtId="0" fontId="0" fillId="0" borderId="38" xfId="0" applyBorder="1" applyAlignment="1">
      <alignment/>
    </xf>
    <xf numFmtId="0" fontId="0" fillId="0" borderId="16" xfId="0" applyFill="1" applyBorder="1" applyAlignment="1">
      <alignment/>
    </xf>
    <xf numFmtId="0" fontId="0" fillId="24" borderId="12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44" applyFill="1" applyBorder="1" applyAlignment="1">
      <alignment horizontal="right"/>
      <protection/>
    </xf>
    <xf numFmtId="0" fontId="1" fillId="24" borderId="12" xfId="0" applyFont="1" applyFill="1" applyBorder="1" applyAlignment="1">
      <alignment horizontal="center"/>
    </xf>
    <xf numFmtId="184" fontId="0" fillId="0" borderId="13" xfId="44" applyNumberFormat="1" applyBorder="1">
      <alignment/>
      <protection/>
    </xf>
    <xf numFmtId="184" fontId="0" fillId="0" borderId="11" xfId="44" applyNumberFormat="1" applyBorder="1">
      <alignment/>
      <protection/>
    </xf>
    <xf numFmtId="184" fontId="0" fillId="0" borderId="30" xfId="44" applyNumberFormat="1" applyBorder="1">
      <alignment/>
      <protection/>
    </xf>
    <xf numFmtId="184" fontId="0" fillId="0" borderId="11" xfId="44" applyNumberFormat="1" applyBorder="1" applyAlignment="1">
      <alignment horizontal="right"/>
      <protection/>
    </xf>
    <xf numFmtId="0" fontId="0" fillId="2" borderId="13" xfId="44" applyFill="1" applyBorder="1">
      <alignment/>
      <protection/>
    </xf>
    <xf numFmtId="0" fontId="0" fillId="2" borderId="24" xfId="44" applyFill="1" applyBorder="1">
      <alignment/>
      <protection/>
    </xf>
    <xf numFmtId="9" fontId="0" fillId="2" borderId="11" xfId="44" applyNumberFormat="1" applyFill="1" applyBorder="1">
      <alignment/>
      <protection/>
    </xf>
    <xf numFmtId="0" fontId="0" fillId="2" borderId="0" xfId="44" applyFill="1">
      <alignment/>
      <protection/>
    </xf>
    <xf numFmtId="0" fontId="0" fillId="2" borderId="39" xfId="44" applyFill="1" applyBorder="1">
      <alignment/>
      <protection/>
    </xf>
    <xf numFmtId="0" fontId="0" fillId="2" borderId="12" xfId="44" applyFill="1" applyBorder="1" applyAlignment="1">
      <alignment horizontal="right"/>
      <protection/>
    </xf>
    <xf numFmtId="0" fontId="0" fillId="0" borderId="11" xfId="44" applyFont="1" applyBorder="1">
      <alignment/>
      <protection/>
    </xf>
    <xf numFmtId="0" fontId="0" fillId="0" borderId="17" xfId="44" applyBorder="1">
      <alignment/>
      <protection/>
    </xf>
    <xf numFmtId="0" fontId="0" fillId="0" borderId="24" xfId="44" applyFont="1" applyBorder="1">
      <alignment/>
      <protection/>
    </xf>
    <xf numFmtId="0" fontId="0" fillId="0" borderId="0" xfId="44" applyFont="1">
      <alignment/>
      <protection/>
    </xf>
    <xf numFmtId="0" fontId="0" fillId="0" borderId="11" xfId="44" applyFont="1" applyFill="1" applyBorder="1">
      <alignment/>
      <protection/>
    </xf>
    <xf numFmtId="0" fontId="12" fillId="0" borderId="11" xfId="44" applyFont="1" applyBorder="1" applyAlignment="1">
      <alignment horizontal="center" vertical="top"/>
      <protection/>
    </xf>
    <xf numFmtId="0" fontId="1" fillId="0" borderId="24" xfId="0" applyFont="1" applyBorder="1" applyAlignment="1">
      <alignment vertical="top"/>
    </xf>
    <xf numFmtId="0" fontId="0" fillId="0" borderId="11" xfId="0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24" borderId="13" xfId="0" applyFill="1" applyBorder="1" applyAlignment="1">
      <alignment/>
    </xf>
    <xf numFmtId="0" fontId="47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4" xfId="44" applyFill="1" applyBorder="1" applyAlignment="1">
      <alignment horizontal="right"/>
      <protection/>
    </xf>
    <xf numFmtId="0" fontId="0" fillId="0" borderId="0" xfId="44" applyFill="1" applyBorder="1">
      <alignment/>
      <protection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0" fontId="3" fillId="0" borderId="42" xfId="0" applyFont="1" applyBorder="1" applyAlignment="1">
      <alignment horizontal="right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24" borderId="11" xfId="0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24" borderId="11" xfId="44" applyFont="1" applyFill="1" applyBorder="1">
      <alignment/>
      <protection/>
    </xf>
    <xf numFmtId="0" fontId="0" fillId="24" borderId="17" xfId="44" applyFill="1" applyBorder="1" applyAlignment="1">
      <alignment horizontal="right"/>
      <protection/>
    </xf>
    <xf numFmtId="0" fontId="0" fillId="0" borderId="17" xfId="44" applyFill="1" applyBorder="1">
      <alignment/>
      <protection/>
    </xf>
    <xf numFmtId="0" fontId="0" fillId="24" borderId="47" xfId="44" applyFill="1" applyBorder="1">
      <alignment/>
      <protection/>
    </xf>
    <xf numFmtId="0" fontId="0" fillId="24" borderId="48" xfId="44" applyFill="1" applyBorder="1">
      <alignment/>
      <protection/>
    </xf>
    <xf numFmtId="1" fontId="0" fillId="24" borderId="17" xfId="44" applyNumberFormat="1" applyFill="1" applyBorder="1">
      <alignment/>
      <protection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0" fillId="24" borderId="11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47" xfId="44" applyBorder="1">
      <alignment/>
      <protection/>
    </xf>
    <xf numFmtId="0" fontId="0" fillId="0" borderId="28" xfId="44" applyBorder="1">
      <alignment/>
      <protection/>
    </xf>
    <xf numFmtId="0" fontId="0" fillId="2" borderId="30" xfId="44" applyFill="1" applyBorder="1">
      <alignment/>
      <protection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0" fillId="24" borderId="11" xfId="0" applyFill="1" applyBorder="1" applyAlignment="1">
      <alignment/>
    </xf>
    <xf numFmtId="0" fontId="0" fillId="24" borderId="30" xfId="0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0" xfId="44" applyFill="1">
      <alignment/>
      <protection/>
    </xf>
    <xf numFmtId="0" fontId="1" fillId="0" borderId="5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24" xfId="44" applyFill="1" applyBorder="1">
      <alignment/>
      <protection/>
    </xf>
    <xf numFmtId="0" fontId="3" fillId="0" borderId="52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3" fillId="0" borderId="60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1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4" fontId="0" fillId="0" borderId="13" xfId="0" applyNumberFormat="1" applyFill="1" applyBorder="1" applyAlignment="1">
      <alignment horizontal="right"/>
    </xf>
    <xf numFmtId="184" fontId="0" fillId="0" borderId="11" xfId="0" applyNumberFormat="1" applyFill="1" applyBorder="1" applyAlignment="1">
      <alignment horizontal="right"/>
    </xf>
    <xf numFmtId="184" fontId="0" fillId="0" borderId="30" xfId="0" applyNumberFormat="1" applyFill="1" applyBorder="1" applyAlignment="1">
      <alignment horizontal="right"/>
    </xf>
    <xf numFmtId="0" fontId="0" fillId="24" borderId="12" xfId="44" applyFill="1" applyBorder="1">
      <alignment/>
      <protection/>
    </xf>
    <xf numFmtId="0" fontId="0" fillId="24" borderId="17" xfId="0" applyFill="1" applyBorder="1" applyAlignment="1">
      <alignment/>
    </xf>
    <xf numFmtId="0" fontId="0" fillId="0" borderId="13" xfId="44" applyFont="1" applyBorder="1">
      <alignment/>
      <protection/>
    </xf>
    <xf numFmtId="0" fontId="0" fillId="24" borderId="11" xfId="44" applyFont="1" applyFill="1" applyBorder="1">
      <alignment/>
      <protection/>
    </xf>
    <xf numFmtId="0" fontId="0" fillId="24" borderId="11" xfId="44" applyFill="1" applyBorder="1">
      <alignment/>
      <protection/>
    </xf>
    <xf numFmtId="0" fontId="0" fillId="24" borderId="17" xfId="44" applyFill="1" applyBorder="1">
      <alignment/>
      <protection/>
    </xf>
    <xf numFmtId="0" fontId="0" fillId="24" borderId="12" xfId="44" applyFill="1" applyBorder="1">
      <alignment/>
      <protection/>
    </xf>
    <xf numFmtId="0" fontId="0" fillId="24" borderId="11" xfId="44" applyFill="1" applyBorder="1">
      <alignment/>
      <protection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44" applyFont="1" applyFill="1" applyBorder="1">
      <alignment/>
      <protection/>
    </xf>
    <xf numFmtId="0" fontId="0" fillId="24" borderId="11" xfId="44" applyFont="1" applyFill="1" applyBorder="1">
      <alignment/>
      <protection/>
    </xf>
    <xf numFmtId="0" fontId="0" fillId="0" borderId="30" xfId="44" applyFont="1" applyFill="1" applyBorder="1">
      <alignment/>
      <protection/>
    </xf>
    <xf numFmtId="0" fontId="0" fillId="24" borderId="24" xfId="0" applyFill="1" applyBorder="1" applyAlignment="1">
      <alignment/>
    </xf>
    <xf numFmtId="0" fontId="0" fillId="24" borderId="11" xfId="44" applyFill="1" applyBorder="1">
      <alignment/>
      <protection/>
    </xf>
    <xf numFmtId="0" fontId="0" fillId="24" borderId="30" xfId="44" applyFill="1" applyBorder="1">
      <alignment/>
      <protection/>
    </xf>
    <xf numFmtId="0" fontId="0" fillId="0" borderId="24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3" fontId="0" fillId="0" borderId="11" xfId="44" applyNumberFormat="1" applyFont="1" applyFill="1" applyBorder="1">
      <alignment/>
      <protection/>
    </xf>
    <xf numFmtId="0" fontId="0" fillId="0" borderId="13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0" borderId="54" xfId="0" applyFont="1" applyBorder="1" applyAlignment="1">
      <alignment horizontal="right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184" fontId="0" fillId="0" borderId="27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2" xfId="0" applyNumberFormat="1" applyFill="1" applyBorder="1" applyAlignment="1">
      <alignment/>
    </xf>
    <xf numFmtId="184" fontId="0" fillId="0" borderId="12" xfId="0" applyNumberFormat="1" applyBorder="1" applyAlignment="1">
      <alignment horizontal="right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2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24" borderId="2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1" xfId="44" applyFont="1" applyFill="1" applyBorder="1">
      <alignment/>
      <protection/>
    </xf>
    <xf numFmtId="0" fontId="0" fillId="24" borderId="11" xfId="44" applyFont="1" applyFill="1" applyBorder="1">
      <alignment/>
      <protection/>
    </xf>
    <xf numFmtId="0" fontId="0" fillId="24" borderId="48" xfId="0" applyFill="1" applyBorder="1" applyAlignment="1">
      <alignment/>
    </xf>
    <xf numFmtId="0" fontId="0" fillId="0" borderId="65" xfId="0" applyBorder="1" applyAlignment="1">
      <alignment/>
    </xf>
    <xf numFmtId="0" fontId="0" fillId="24" borderId="0" xfId="44" applyFill="1" applyBorder="1">
      <alignment/>
      <protection/>
    </xf>
    <xf numFmtId="0" fontId="0" fillId="0" borderId="30" xfId="44" applyFill="1" applyBorder="1" applyAlignment="1">
      <alignment horizontal="right"/>
      <protection/>
    </xf>
    <xf numFmtId="0" fontId="0" fillId="0" borderId="6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44" applyFont="1" applyBorder="1" applyAlignment="1">
      <alignment horizontal="right"/>
      <protection/>
    </xf>
    <xf numFmtId="0" fontId="0" fillId="24" borderId="11" xfId="44" applyFont="1" applyFill="1" applyBorder="1" applyAlignment="1">
      <alignment horizontal="right"/>
      <protection/>
    </xf>
    <xf numFmtId="0" fontId="0" fillId="0" borderId="11" xfId="44" applyFont="1" applyBorder="1">
      <alignment/>
      <protection/>
    </xf>
    <xf numFmtId="0" fontId="0" fillId="0" borderId="13" xfId="44" applyFont="1" applyBorder="1" applyAlignment="1">
      <alignment horizontal="right"/>
      <protection/>
    </xf>
    <xf numFmtId="0" fontId="0" fillId="24" borderId="11" xfId="45" applyFill="1" applyBorder="1">
      <alignment/>
      <protection/>
    </xf>
    <xf numFmtId="0" fontId="0" fillId="24" borderId="13" xfId="45" applyFill="1" applyBorder="1">
      <alignment/>
      <protection/>
    </xf>
    <xf numFmtId="0" fontId="0" fillId="24" borderId="24" xfId="45" applyFill="1" applyBorder="1">
      <alignment/>
      <protection/>
    </xf>
    <xf numFmtId="0" fontId="0" fillId="24" borderId="11" xfId="45" applyFill="1" applyBorder="1" applyAlignment="1">
      <alignment horizontal="right"/>
      <protection/>
    </xf>
    <xf numFmtId="0" fontId="0" fillId="24" borderId="30" xfId="45" applyFill="1" applyBorder="1">
      <alignment/>
      <protection/>
    </xf>
    <xf numFmtId="0" fontId="0" fillId="24" borderId="12" xfId="45" applyFill="1" applyBorder="1">
      <alignment/>
      <protection/>
    </xf>
    <xf numFmtId="0" fontId="0" fillId="24" borderId="61" xfId="45" applyFill="1" applyBorder="1">
      <alignment/>
      <protection/>
    </xf>
    <xf numFmtId="0" fontId="0" fillId="24" borderId="61" xfId="0" applyFill="1" applyBorder="1" applyAlignment="1">
      <alignment/>
    </xf>
    <xf numFmtId="0" fontId="0" fillId="25" borderId="12" xfId="45" applyFill="1" applyBorder="1">
      <alignment/>
      <protection/>
    </xf>
    <xf numFmtId="0" fontId="0" fillId="25" borderId="0" xfId="0" applyFill="1" applyAlignment="1">
      <alignment/>
    </xf>
    <xf numFmtId="0" fontId="0" fillId="24" borderId="0" xfId="44" applyFill="1" applyBorder="1" applyAlignment="1">
      <alignment horizontal="right"/>
      <protection/>
    </xf>
    <xf numFmtId="0" fontId="0" fillId="0" borderId="23" xfId="0" applyBorder="1" applyAlignment="1">
      <alignment/>
    </xf>
    <xf numFmtId="0" fontId="0" fillId="0" borderId="30" xfId="0" applyFont="1" applyBorder="1" applyAlignment="1">
      <alignment/>
    </xf>
    <xf numFmtId="0" fontId="0" fillId="24" borderId="67" xfId="0" applyFill="1" applyBorder="1" applyAlignment="1">
      <alignment/>
    </xf>
    <xf numFmtId="0" fontId="0" fillId="24" borderId="17" xfId="45" applyFill="1" applyBorder="1">
      <alignment/>
      <protection/>
    </xf>
    <xf numFmtId="0" fontId="0" fillId="24" borderId="11" xfId="0" applyFill="1" applyBorder="1" applyAlignment="1">
      <alignment wrapText="1"/>
    </xf>
    <xf numFmtId="0" fontId="0" fillId="0" borderId="13" xfId="44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0" fontId="0" fillId="24" borderId="13" xfId="44" applyFill="1" applyBorder="1">
      <alignment/>
      <protection/>
    </xf>
    <xf numFmtId="0" fontId="1" fillId="0" borderId="11" xfId="0" applyFont="1" applyFill="1" applyBorder="1" applyAlignment="1">
      <alignment vertical="top"/>
    </xf>
    <xf numFmtId="0" fontId="0" fillId="24" borderId="40" xfId="0" applyFill="1" applyBorder="1" applyAlignment="1">
      <alignment/>
    </xf>
    <xf numFmtId="0" fontId="0" fillId="0" borderId="27" xfId="45" applyBorder="1">
      <alignment/>
      <protection/>
    </xf>
    <xf numFmtId="0" fontId="0" fillId="0" borderId="12" xfId="45" applyBorder="1">
      <alignment/>
      <protection/>
    </xf>
    <xf numFmtId="0" fontId="0" fillId="0" borderId="0" xfId="45" applyFill="1" applyBorder="1">
      <alignment/>
      <protection/>
    </xf>
    <xf numFmtId="0" fontId="0" fillId="0" borderId="12" xfId="45" applyFill="1" applyBorder="1">
      <alignment/>
      <protection/>
    </xf>
    <xf numFmtId="0" fontId="0" fillId="0" borderId="12" xfId="45" applyBorder="1" applyAlignment="1">
      <alignment horizontal="right"/>
      <protection/>
    </xf>
    <xf numFmtId="0" fontId="0" fillId="0" borderId="11" xfId="45" applyBorder="1">
      <alignment/>
      <protection/>
    </xf>
    <xf numFmtId="0" fontId="0" fillId="0" borderId="13" xfId="45" applyBorder="1">
      <alignment/>
      <protection/>
    </xf>
    <xf numFmtId="0" fontId="0" fillId="26" borderId="12" xfId="0" applyFont="1" applyFill="1" applyBorder="1" applyAlignment="1">
      <alignment horizontal="right" vertical="center"/>
    </xf>
    <xf numFmtId="0" fontId="0" fillId="26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2" borderId="15" xfId="0" applyFont="1" applyFill="1" applyBorder="1" applyAlignment="1">
      <alignment/>
    </xf>
    <xf numFmtId="0" fontId="0" fillId="0" borderId="11" xfId="45" applyBorder="1" applyAlignment="1">
      <alignment horizontal="right"/>
      <protection/>
    </xf>
    <xf numFmtId="0" fontId="0" fillId="0" borderId="13" xfId="45" applyBorder="1" applyAlignment="1">
      <alignment horizontal="right"/>
      <protection/>
    </xf>
    <xf numFmtId="0" fontId="0" fillId="0" borderId="30" xfId="45" applyBorder="1">
      <alignment/>
      <protection/>
    </xf>
    <xf numFmtId="0" fontId="0" fillId="0" borderId="11" xfId="45" applyFont="1" applyBorder="1">
      <alignment/>
      <protection/>
    </xf>
    <xf numFmtId="0" fontId="0" fillId="0" borderId="11" xfId="45" applyFill="1" applyBorder="1">
      <alignment/>
      <protection/>
    </xf>
    <xf numFmtId="0" fontId="0" fillId="0" borderId="27" xfId="45" applyFill="1" applyBorder="1">
      <alignment/>
      <protection/>
    </xf>
    <xf numFmtId="0" fontId="0" fillId="0" borderId="22" xfId="45" applyFill="1" applyBorder="1">
      <alignment/>
      <protection/>
    </xf>
    <xf numFmtId="0" fontId="0" fillId="0" borderId="17" xfId="45" applyBorder="1">
      <alignment/>
      <protection/>
    </xf>
    <xf numFmtId="0" fontId="0" fillId="0" borderId="0" xfId="45">
      <alignment/>
      <protection/>
    </xf>
    <xf numFmtId="0" fontId="0" fillId="0" borderId="13" xfId="45" applyFont="1" applyBorder="1" applyAlignment="1">
      <alignment horizontal="right"/>
      <protection/>
    </xf>
    <xf numFmtId="0" fontId="0" fillId="0" borderId="30" xfId="45" applyFont="1" applyBorder="1">
      <alignment/>
      <protection/>
    </xf>
    <xf numFmtId="0" fontId="0" fillId="0" borderId="23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16" fillId="24" borderId="24" xfId="44" applyFont="1" applyFill="1" applyBorder="1" applyAlignment="1">
      <alignment horizontal="center" wrapText="1"/>
      <protection/>
    </xf>
    <xf numFmtId="0" fontId="16" fillId="24" borderId="13" xfId="44" applyFont="1" applyFill="1" applyBorder="1" applyAlignment="1">
      <alignment horizontal="center" wrapText="1"/>
      <protection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0" borderId="45" xfId="0" applyFont="1" applyFill="1" applyBorder="1" applyAlignment="1">
      <alignment horizontal="center" vertical="top" wrapText="1"/>
    </xf>
    <xf numFmtId="0" fontId="13" fillId="0" borderId="60" xfId="0" applyFont="1" applyFill="1" applyBorder="1" applyAlignment="1">
      <alignment horizontal="center" vertical="top" wrapText="1"/>
    </xf>
    <xf numFmtId="0" fontId="3" fillId="0" borderId="42" xfId="44" applyFont="1" applyBorder="1" applyAlignment="1">
      <alignment vertical="top" wrapText="1"/>
      <protection/>
    </xf>
    <xf numFmtId="0" fontId="3" fillId="0" borderId="54" xfId="44" applyFont="1" applyBorder="1" applyAlignment="1">
      <alignment vertical="top" wrapText="1"/>
      <protection/>
    </xf>
    <xf numFmtId="0" fontId="3" fillId="0" borderId="69" xfId="44" applyFont="1" applyBorder="1" applyAlignment="1">
      <alignment vertical="top" wrapText="1"/>
      <protection/>
    </xf>
    <xf numFmtId="0" fontId="3" fillId="0" borderId="55" xfId="44" applyFont="1" applyBorder="1" applyAlignment="1">
      <alignment vertical="top" wrapText="1"/>
      <protection/>
    </xf>
    <xf numFmtId="0" fontId="3" fillId="0" borderId="27" xfId="44" applyFont="1" applyBorder="1" applyAlignment="1">
      <alignment vertical="top" wrapText="1"/>
      <protection/>
    </xf>
    <xf numFmtId="0" fontId="3" fillId="0" borderId="32" xfId="44" applyFont="1" applyBorder="1" applyAlignment="1">
      <alignment vertical="top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45" xfId="44" applyFont="1" applyBorder="1" applyAlignment="1">
      <alignment horizontal="center" vertical="top" wrapText="1"/>
      <protection/>
    </xf>
    <xf numFmtId="0" fontId="3" fillId="0" borderId="60" xfId="44" applyFont="1" applyBorder="1" applyAlignment="1">
      <alignment horizontal="center" vertical="top" wrapText="1"/>
      <protection/>
    </xf>
    <xf numFmtId="0" fontId="13" fillId="0" borderId="42" xfId="0" applyFont="1" applyFill="1" applyBorder="1" applyAlignment="1">
      <alignment vertical="top" wrapText="1"/>
    </xf>
    <xf numFmtId="0" fontId="13" fillId="0" borderId="54" xfId="0" applyFont="1" applyFill="1" applyBorder="1" applyAlignment="1">
      <alignment vertical="top" wrapText="1"/>
    </xf>
    <xf numFmtId="0" fontId="3" fillId="0" borderId="69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13" fillId="0" borderId="41" xfId="0" applyFont="1" applyFill="1" applyBorder="1" applyAlignment="1">
      <alignment vertical="top" wrapText="1"/>
    </xf>
    <xf numFmtId="0" fontId="13" fillId="0" borderId="53" xfId="0" applyFont="1" applyFill="1" applyBorder="1" applyAlignment="1">
      <alignment vertical="top" wrapText="1"/>
    </xf>
    <xf numFmtId="0" fontId="13" fillId="0" borderId="43" xfId="0" applyFont="1" applyFill="1" applyBorder="1" applyAlignment="1">
      <alignment vertical="top" wrapText="1"/>
    </xf>
    <xf numFmtId="0" fontId="13" fillId="0" borderId="55" xfId="0" applyFont="1" applyFill="1" applyBorder="1" applyAlignment="1">
      <alignment vertical="top" wrapText="1"/>
    </xf>
    <xf numFmtId="0" fontId="3" fillId="0" borderId="10" xfId="44" applyFont="1" applyBorder="1" applyAlignment="1">
      <alignment vertical="top" wrapText="1"/>
      <protection/>
    </xf>
    <xf numFmtId="0" fontId="3" fillId="0" borderId="52" xfId="44" applyFont="1" applyBorder="1" applyAlignment="1">
      <alignment vertical="top" wrapText="1"/>
      <protection/>
    </xf>
    <xf numFmtId="0" fontId="3" fillId="0" borderId="53" xfId="44" applyFont="1" applyBorder="1" applyAlignment="1">
      <alignment vertical="top" wrapText="1"/>
      <protection/>
    </xf>
    <xf numFmtId="0" fontId="3" fillId="0" borderId="43" xfId="44" applyFont="1" applyBorder="1" applyAlignment="1">
      <alignment vertical="top" wrapText="1"/>
      <protection/>
    </xf>
    <xf numFmtId="0" fontId="3" fillId="0" borderId="41" xfId="44" applyFont="1" applyBorder="1" applyAlignment="1">
      <alignment vertical="top" wrapText="1"/>
      <protection/>
    </xf>
    <xf numFmtId="0" fontId="3" fillId="0" borderId="44" xfId="44" applyFont="1" applyBorder="1" applyAlignment="1">
      <alignment vertical="top" wrapText="1"/>
      <protection/>
    </xf>
    <xf numFmtId="0" fontId="3" fillId="0" borderId="46" xfId="44" applyFont="1" applyBorder="1" applyAlignment="1">
      <alignment vertical="top" wrapText="1"/>
      <protection/>
    </xf>
    <xf numFmtId="0" fontId="3" fillId="0" borderId="59" xfId="44" applyFont="1" applyBorder="1" applyAlignment="1">
      <alignment vertical="top" wrapText="1"/>
      <protection/>
    </xf>
    <xf numFmtId="0" fontId="13" fillId="0" borderId="49" xfId="0" applyFont="1" applyFill="1" applyBorder="1" applyAlignment="1">
      <alignment vertical="top" wrapText="1"/>
    </xf>
    <xf numFmtId="0" fontId="13" fillId="0" borderId="58" xfId="0" applyFont="1" applyFill="1" applyBorder="1" applyAlignment="1">
      <alignment vertical="top" wrapText="1"/>
    </xf>
    <xf numFmtId="0" fontId="3" fillId="0" borderId="49" xfId="44" applyFont="1" applyBorder="1" applyAlignment="1">
      <alignment vertical="top" wrapText="1"/>
      <protection/>
    </xf>
    <xf numFmtId="0" fontId="3" fillId="0" borderId="58" xfId="44" applyFont="1" applyBorder="1" applyAlignment="1">
      <alignment vertical="top" wrapText="1"/>
      <protection/>
    </xf>
    <xf numFmtId="0" fontId="13" fillId="0" borderId="46" xfId="0" applyFont="1" applyFill="1" applyBorder="1" applyAlignment="1">
      <alignment vertical="top" wrapText="1"/>
    </xf>
    <xf numFmtId="0" fontId="13" fillId="0" borderId="59" xfId="0" applyFont="1" applyFill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3" fillId="0" borderId="43" xfId="44" applyFont="1" applyFill="1" applyBorder="1" applyAlignment="1">
      <alignment horizontal="right" vertical="top" wrapText="1"/>
      <protection/>
    </xf>
    <xf numFmtId="0" fontId="3" fillId="0" borderId="55" xfId="44" applyFont="1" applyFill="1" applyBorder="1" applyAlignment="1">
      <alignment horizontal="right" vertical="top" wrapText="1"/>
      <protection/>
    </xf>
    <xf numFmtId="0" fontId="3" fillId="0" borderId="57" xfId="44" applyFont="1" applyBorder="1" applyAlignment="1">
      <alignment vertical="top" wrapText="1"/>
      <protection/>
    </xf>
    <xf numFmtId="0" fontId="3" fillId="0" borderId="56" xfId="44" applyFont="1" applyBorder="1" applyAlignment="1">
      <alignment vertical="top" wrapText="1"/>
      <protection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70" xfId="0" applyFont="1" applyBorder="1" applyAlignment="1">
      <alignment horizontal="left" wrapText="1"/>
    </xf>
    <xf numFmtId="0" fontId="13" fillId="0" borderId="56" xfId="0" applyFont="1" applyFill="1" applyBorder="1" applyAlignment="1">
      <alignment vertical="top" wrapText="1"/>
    </xf>
    <xf numFmtId="0" fontId="13" fillId="0" borderId="57" xfId="0" applyFont="1" applyFill="1" applyBorder="1" applyAlignment="1">
      <alignment vertical="top" wrapText="1"/>
    </xf>
    <xf numFmtId="0" fontId="3" fillId="24" borderId="41" xfId="45" applyFont="1" applyFill="1" applyBorder="1" applyAlignment="1">
      <alignment vertical="top" wrapText="1"/>
      <protection/>
    </xf>
    <xf numFmtId="0" fontId="3" fillId="24" borderId="53" xfId="45" applyFont="1" applyFill="1" applyBorder="1" applyAlignment="1">
      <alignment vertical="top" wrapText="1"/>
      <protection/>
    </xf>
    <xf numFmtId="0" fontId="3" fillId="0" borderId="41" xfId="45" applyFont="1" applyBorder="1" applyAlignment="1">
      <alignment vertical="top" wrapText="1"/>
      <protection/>
    </xf>
    <xf numFmtId="0" fontId="3" fillId="0" borderId="53" xfId="45" applyFont="1" applyBorder="1" applyAlignment="1">
      <alignment vertical="top" wrapText="1"/>
      <protection/>
    </xf>
    <xf numFmtId="0" fontId="3" fillId="24" borderId="42" xfId="45" applyFont="1" applyFill="1" applyBorder="1" applyAlignment="1">
      <alignment vertical="top" wrapText="1"/>
      <protection/>
    </xf>
    <xf numFmtId="0" fontId="3" fillId="24" borderId="54" xfId="45" applyFont="1" applyFill="1" applyBorder="1" applyAlignment="1">
      <alignment vertical="top" wrapText="1"/>
      <protection/>
    </xf>
    <xf numFmtId="0" fontId="13" fillId="0" borderId="52" xfId="0" applyFont="1" applyFill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13" fillId="0" borderId="44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2" borderId="42" xfId="44" applyFont="1" applyFill="1" applyBorder="1" applyAlignment="1">
      <alignment vertical="top" wrapText="1"/>
      <protection/>
    </xf>
    <xf numFmtId="0" fontId="3" fillId="2" borderId="54" xfId="44" applyFont="1" applyFill="1" applyBorder="1" applyAlignment="1">
      <alignment vertical="top" wrapText="1"/>
      <protection/>
    </xf>
    <xf numFmtId="0" fontId="3" fillId="2" borderId="43" xfId="44" applyFont="1" applyFill="1" applyBorder="1" applyAlignment="1">
      <alignment vertical="top" wrapText="1"/>
      <protection/>
    </xf>
    <xf numFmtId="0" fontId="3" fillId="2" borderId="55" xfId="44" applyFont="1" applyFill="1" applyBorder="1" applyAlignment="1">
      <alignment vertical="top" wrapText="1"/>
      <protection/>
    </xf>
    <xf numFmtId="0" fontId="3" fillId="2" borderId="44" xfId="44" applyFont="1" applyFill="1" applyBorder="1" applyAlignment="1">
      <alignment vertical="top" wrapText="1"/>
      <protection/>
    </xf>
    <xf numFmtId="0" fontId="3" fillId="2" borderId="32" xfId="44" applyFont="1" applyFill="1" applyBorder="1" applyAlignment="1">
      <alignment vertical="top" wrapText="1"/>
      <protection/>
    </xf>
    <xf numFmtId="0" fontId="3" fillId="2" borderId="41" xfId="44" applyFont="1" applyFill="1" applyBorder="1" applyAlignment="1">
      <alignment vertical="top" wrapText="1"/>
      <protection/>
    </xf>
    <xf numFmtId="0" fontId="3" fillId="2" borderId="53" xfId="44" applyFont="1" applyFill="1" applyBorder="1" applyAlignment="1">
      <alignment vertical="top" wrapText="1"/>
      <protection/>
    </xf>
    <xf numFmtId="0" fontId="3" fillId="0" borderId="71" xfId="44" applyFont="1" applyBorder="1" applyAlignment="1">
      <alignment horizontal="center" vertical="top" wrapText="1"/>
      <protection/>
    </xf>
    <xf numFmtId="0" fontId="3" fillId="0" borderId="72" xfId="44" applyFont="1" applyBorder="1" applyAlignment="1">
      <alignment vertical="top" wrapText="1"/>
      <protection/>
    </xf>
    <xf numFmtId="0" fontId="3" fillId="0" borderId="49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46" xfId="0" applyFont="1" applyFill="1" applyBorder="1" applyAlignment="1">
      <alignment vertical="top" wrapText="1"/>
    </xf>
    <xf numFmtId="0" fontId="3" fillId="0" borderId="59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0" fontId="3" fillId="0" borderId="58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73" xfId="0" applyFont="1" applyBorder="1" applyAlignment="1">
      <alignment vertical="top" wrapText="1"/>
    </xf>
    <xf numFmtId="0" fontId="3" fillId="0" borderId="46" xfId="45" applyFont="1" applyBorder="1" applyAlignment="1">
      <alignment vertical="top" wrapText="1"/>
      <protection/>
    </xf>
    <xf numFmtId="0" fontId="3" fillId="0" borderId="59" xfId="45" applyFont="1" applyBorder="1" applyAlignment="1">
      <alignment vertical="top" wrapText="1"/>
      <protection/>
    </xf>
    <xf numFmtId="0" fontId="3" fillId="2" borderId="46" xfId="44" applyFont="1" applyFill="1" applyBorder="1" applyAlignment="1">
      <alignment vertical="top" wrapText="1"/>
      <protection/>
    </xf>
    <xf numFmtId="0" fontId="3" fillId="2" borderId="59" xfId="44" applyFont="1" applyFill="1" applyBorder="1" applyAlignment="1">
      <alignment vertical="top" wrapText="1"/>
      <protection/>
    </xf>
    <xf numFmtId="0" fontId="3" fillId="0" borderId="43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0" fontId="3" fillId="2" borderId="49" xfId="44" applyFont="1" applyFill="1" applyBorder="1" applyAlignment="1">
      <alignment vertical="top" wrapText="1"/>
      <protection/>
    </xf>
    <xf numFmtId="0" fontId="3" fillId="2" borderId="58" xfId="44" applyFont="1" applyFill="1" applyBorder="1" applyAlignment="1">
      <alignment vertical="top" wrapText="1"/>
      <protection/>
    </xf>
    <xf numFmtId="0" fontId="3" fillId="0" borderId="41" xfId="44" applyFont="1" applyBorder="1" applyAlignment="1">
      <alignment horizontal="right" vertical="top" wrapText="1"/>
      <protection/>
    </xf>
    <xf numFmtId="0" fontId="3" fillId="0" borderId="53" xfId="44" applyFont="1" applyBorder="1" applyAlignment="1">
      <alignment horizontal="right" vertical="top" wrapText="1"/>
      <protection/>
    </xf>
    <xf numFmtId="0" fontId="3" fillId="2" borderId="45" xfId="44" applyFont="1" applyFill="1" applyBorder="1" applyAlignment="1">
      <alignment horizontal="center" vertical="top" wrapText="1"/>
      <protection/>
    </xf>
    <xf numFmtId="0" fontId="3" fillId="2" borderId="60" xfId="44" applyFont="1" applyFill="1" applyBorder="1" applyAlignment="1">
      <alignment horizontal="center" vertical="top" wrapText="1"/>
      <protection/>
    </xf>
    <xf numFmtId="0" fontId="3" fillId="0" borderId="42" xfId="45" applyFont="1" applyBorder="1" applyAlignment="1">
      <alignment vertical="top" wrapText="1"/>
      <protection/>
    </xf>
    <xf numFmtId="0" fontId="3" fillId="0" borderId="54" xfId="45" applyFont="1" applyBorder="1" applyAlignment="1">
      <alignment vertical="top" wrapText="1"/>
      <protection/>
    </xf>
    <xf numFmtId="0" fontId="3" fillId="0" borderId="43" xfId="45" applyFont="1" applyBorder="1" applyAlignment="1">
      <alignment vertical="top" wrapText="1"/>
      <protection/>
    </xf>
    <xf numFmtId="0" fontId="3" fillId="0" borderId="56" xfId="45" applyFont="1" applyBorder="1" applyAlignment="1">
      <alignment vertical="top" wrapText="1"/>
      <protection/>
    </xf>
    <xf numFmtId="0" fontId="3" fillId="0" borderId="52" xfId="45" applyFont="1" applyBorder="1" applyAlignment="1">
      <alignment vertical="top" wrapText="1"/>
      <protection/>
    </xf>
    <xf numFmtId="0" fontId="3" fillId="0" borderId="56" xfId="0" applyFont="1" applyFill="1" applyBorder="1" applyAlignment="1">
      <alignment vertical="top" wrapText="1"/>
    </xf>
    <xf numFmtId="0" fontId="3" fillId="0" borderId="74" xfId="0" applyFont="1" applyBorder="1" applyAlignment="1">
      <alignment vertical="top" wrapText="1"/>
    </xf>
    <xf numFmtId="0" fontId="3" fillId="0" borderId="49" xfId="45" applyFont="1" applyBorder="1" applyAlignment="1">
      <alignment vertical="top" wrapText="1"/>
      <protection/>
    </xf>
    <xf numFmtId="0" fontId="3" fillId="0" borderId="58" xfId="45" applyFont="1" applyBorder="1" applyAlignment="1">
      <alignment vertical="top" wrapText="1"/>
      <protection/>
    </xf>
    <xf numFmtId="0" fontId="3" fillId="0" borderId="57" xfId="45" applyFont="1" applyBorder="1" applyAlignment="1">
      <alignment vertical="top" wrapText="1"/>
      <protection/>
    </xf>
    <xf numFmtId="0" fontId="3" fillId="0" borderId="55" xfId="45" applyFont="1" applyBorder="1" applyAlignment="1">
      <alignment vertical="top" wrapText="1"/>
      <protection/>
    </xf>
    <xf numFmtId="0" fontId="3" fillId="0" borderId="45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44" xfId="45" applyFont="1" applyBorder="1" applyAlignment="1">
      <alignment vertical="top" wrapText="1"/>
      <protection/>
    </xf>
    <xf numFmtId="0" fontId="3" fillId="0" borderId="32" xfId="45" applyFont="1" applyBorder="1" applyAlignment="1">
      <alignment vertical="top" wrapText="1"/>
      <protection/>
    </xf>
    <xf numFmtId="0" fontId="3" fillId="0" borderId="57" xfId="0" applyFont="1" applyFill="1" applyBorder="1" applyAlignment="1">
      <alignment vertical="top" wrapText="1"/>
    </xf>
    <xf numFmtId="0" fontId="3" fillId="0" borderId="74" xfId="44" applyFont="1" applyBorder="1" applyAlignment="1">
      <alignment vertical="top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77" xfId="0" applyFont="1" applyBorder="1" applyAlignment="1">
      <alignment vertical="top" wrapText="1"/>
    </xf>
    <xf numFmtId="0" fontId="3" fillId="0" borderId="78" xfId="0" applyFont="1" applyBorder="1" applyAlignment="1">
      <alignment vertical="top" wrapText="1"/>
    </xf>
    <xf numFmtId="0" fontId="3" fillId="0" borderId="79" xfId="0" applyFont="1" applyBorder="1" applyAlignment="1">
      <alignment vertical="top" wrapText="1"/>
    </xf>
    <xf numFmtId="0" fontId="3" fillId="0" borderId="72" xfId="0" applyFont="1" applyBorder="1" applyAlignment="1">
      <alignment vertical="top" wrapText="1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52" xfId="0" applyFont="1" applyFill="1" applyBorder="1" applyAlignment="1">
      <alignment vertical="top" wrapText="1"/>
    </xf>
    <xf numFmtId="0" fontId="3" fillId="0" borderId="45" xfId="45" applyFont="1" applyBorder="1" applyAlignment="1">
      <alignment horizontal="center" vertical="top" wrapText="1"/>
      <protection/>
    </xf>
    <xf numFmtId="0" fontId="3" fillId="0" borderId="60" xfId="45" applyFont="1" applyBorder="1" applyAlignment="1">
      <alignment horizontal="center" vertical="top" wrapText="1"/>
      <protection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44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0" fillId="0" borderId="83" xfId="0" applyBorder="1" applyAlignment="1">
      <alignment horizontal="center"/>
    </xf>
    <xf numFmtId="0" fontId="3" fillId="24" borderId="44" xfId="45" applyFont="1" applyFill="1" applyBorder="1" applyAlignment="1">
      <alignment vertical="top" wrapText="1"/>
      <protection/>
    </xf>
    <xf numFmtId="0" fontId="3" fillId="24" borderId="32" xfId="45" applyFont="1" applyFill="1" applyBorder="1" applyAlignment="1">
      <alignment vertical="top" wrapText="1"/>
      <protection/>
    </xf>
    <xf numFmtId="0" fontId="3" fillId="24" borderId="46" xfId="45" applyFont="1" applyFill="1" applyBorder="1" applyAlignment="1">
      <alignment vertical="top" wrapText="1"/>
      <protection/>
    </xf>
    <xf numFmtId="0" fontId="3" fillId="24" borderId="59" xfId="45" applyFont="1" applyFill="1" applyBorder="1" applyAlignment="1">
      <alignment vertical="top" wrapText="1"/>
      <protection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24" borderId="43" xfId="45" applyFont="1" applyFill="1" applyBorder="1" applyAlignment="1">
      <alignment vertical="top" wrapText="1"/>
      <protection/>
    </xf>
    <xf numFmtId="0" fontId="3" fillId="24" borderId="56" xfId="45" applyFont="1" applyFill="1" applyBorder="1" applyAlignment="1">
      <alignment vertical="top" wrapText="1"/>
      <protection/>
    </xf>
    <xf numFmtId="0" fontId="3" fillId="24" borderId="45" xfId="45" applyFont="1" applyFill="1" applyBorder="1" applyAlignment="1">
      <alignment horizontal="center" vertical="top" wrapText="1"/>
      <protection/>
    </xf>
    <xf numFmtId="0" fontId="3" fillId="24" borderId="60" xfId="45" applyFont="1" applyFill="1" applyBorder="1" applyAlignment="1">
      <alignment horizontal="center" vertical="top" wrapText="1"/>
      <protection/>
    </xf>
    <xf numFmtId="0" fontId="3" fillId="24" borderId="49" xfId="45" applyFont="1" applyFill="1" applyBorder="1" applyAlignment="1">
      <alignment vertical="top" wrapText="1"/>
      <protection/>
    </xf>
    <xf numFmtId="0" fontId="3" fillId="24" borderId="58" xfId="45" applyFont="1" applyFill="1" applyBorder="1" applyAlignment="1">
      <alignment vertical="top" wrapText="1"/>
      <protection/>
    </xf>
    <xf numFmtId="0" fontId="3" fillId="24" borderId="84" xfId="45" applyFont="1" applyFill="1" applyBorder="1" applyAlignment="1">
      <alignment vertical="top" wrapText="1"/>
      <protection/>
    </xf>
    <xf numFmtId="0" fontId="3" fillId="24" borderId="85" xfId="45" applyFont="1" applyFill="1" applyBorder="1" applyAlignment="1">
      <alignment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43" xfId="44" applyFont="1" applyFill="1" applyBorder="1" applyAlignment="1">
      <alignment vertical="top" wrapText="1"/>
      <protection/>
    </xf>
    <xf numFmtId="0" fontId="3" fillId="0" borderId="56" xfId="44" applyFont="1" applyFill="1" applyBorder="1" applyAlignment="1">
      <alignment vertical="top" wrapText="1"/>
      <protection/>
    </xf>
    <xf numFmtId="0" fontId="3" fillId="0" borderId="41" xfId="44" applyFont="1" applyFill="1" applyBorder="1" applyAlignment="1">
      <alignment horizontal="right" vertical="top" wrapText="1"/>
      <protection/>
    </xf>
    <xf numFmtId="0" fontId="3" fillId="0" borderId="53" xfId="44" applyFont="1" applyFill="1" applyBorder="1" applyAlignment="1">
      <alignment horizontal="right" vertical="top" wrapText="1"/>
      <protection/>
    </xf>
    <xf numFmtId="0" fontId="3" fillId="0" borderId="42" xfId="44" applyFont="1" applyFill="1" applyBorder="1" applyAlignment="1">
      <alignment horizontal="right" vertical="top" wrapText="1"/>
      <protection/>
    </xf>
    <xf numFmtId="0" fontId="3" fillId="0" borderId="54" xfId="44" applyFont="1" applyFill="1" applyBorder="1" applyAlignment="1">
      <alignment horizontal="right" vertical="top" wrapText="1"/>
      <protection/>
    </xf>
    <xf numFmtId="0" fontId="3" fillId="0" borderId="41" xfId="44" applyFont="1" applyFill="1" applyBorder="1" applyAlignment="1">
      <alignment vertical="top" wrapText="1"/>
      <protection/>
    </xf>
    <xf numFmtId="0" fontId="3" fillId="0" borderId="57" xfId="44" applyFont="1" applyFill="1" applyBorder="1" applyAlignment="1">
      <alignment vertical="top" wrapText="1"/>
      <protection/>
    </xf>
    <xf numFmtId="0" fontId="3" fillId="0" borderId="52" xfId="44" applyFont="1" applyFill="1" applyBorder="1" applyAlignment="1">
      <alignment vertical="top" wrapText="1"/>
      <protection/>
    </xf>
    <xf numFmtId="0" fontId="3" fillId="0" borderId="53" xfId="44" applyFont="1" applyFill="1" applyBorder="1" applyAlignment="1">
      <alignment vertical="top" wrapText="1"/>
      <protection/>
    </xf>
    <xf numFmtId="0" fontId="3" fillId="0" borderId="44" xfId="44" applyFont="1" applyFill="1" applyBorder="1" applyAlignment="1">
      <alignment horizontal="right" vertical="top" wrapText="1"/>
      <protection/>
    </xf>
    <xf numFmtId="0" fontId="3" fillId="0" borderId="32" xfId="44" applyFont="1" applyFill="1" applyBorder="1" applyAlignment="1">
      <alignment horizontal="right" vertical="top" wrapText="1"/>
      <protection/>
    </xf>
    <xf numFmtId="0" fontId="3" fillId="0" borderId="46" xfId="44" applyFont="1" applyFill="1" applyBorder="1" applyAlignment="1">
      <alignment horizontal="right" vertical="top" wrapText="1"/>
      <protection/>
    </xf>
    <xf numFmtId="0" fontId="3" fillId="0" borderId="59" xfId="44" applyFont="1" applyFill="1" applyBorder="1" applyAlignment="1">
      <alignment horizontal="right" vertical="top" wrapText="1"/>
      <protection/>
    </xf>
    <xf numFmtId="0" fontId="3" fillId="0" borderId="45" xfId="44" applyFont="1" applyFill="1" applyBorder="1" applyAlignment="1">
      <alignment horizontal="center" vertical="top" wrapText="1"/>
      <protection/>
    </xf>
    <xf numFmtId="0" fontId="3" fillId="0" borderId="60" xfId="44" applyFont="1" applyFill="1" applyBorder="1" applyAlignment="1">
      <alignment horizontal="center" vertical="top" wrapText="1"/>
      <protection/>
    </xf>
    <xf numFmtId="0" fontId="1" fillId="0" borderId="3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5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2 2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B1">
      <selection activeCell="C18" sqref="C18"/>
    </sheetView>
  </sheetViews>
  <sheetFormatPr defaultColWidth="11.421875" defaultRowHeight="12.75"/>
  <cols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  <col min="7" max="7" width="32.421875" style="0" customWidth="1"/>
    <col min="8" max="8" width="17.7109375" style="0" customWidth="1"/>
  </cols>
  <sheetData>
    <row r="1" spans="1:2" ht="13.5" thickBot="1">
      <c r="A1" s="1" t="s">
        <v>0</v>
      </c>
      <c r="B1" s="1" t="s">
        <v>170</v>
      </c>
    </row>
    <row r="2" spans="1:7" ht="12.75">
      <c r="A2" s="1"/>
      <c r="B2" s="1"/>
      <c r="C2" s="12" t="s">
        <v>87</v>
      </c>
      <c r="D2" s="12"/>
      <c r="E2" s="12"/>
      <c r="F2" s="12" t="s">
        <v>95</v>
      </c>
      <c r="G2" s="12" t="s">
        <v>97</v>
      </c>
    </row>
    <row r="3" spans="3:7" ht="12.75">
      <c r="C3" s="17" t="s">
        <v>86</v>
      </c>
      <c r="D3" s="17" t="s">
        <v>82</v>
      </c>
      <c r="E3" s="17" t="s">
        <v>84</v>
      </c>
      <c r="F3" s="17" t="s">
        <v>94</v>
      </c>
      <c r="G3" s="17" t="s">
        <v>98</v>
      </c>
    </row>
    <row r="4" spans="3:7" ht="12.75">
      <c r="C4" s="17" t="s">
        <v>88</v>
      </c>
      <c r="D4" s="17" t="s">
        <v>83</v>
      </c>
      <c r="E4" s="17" t="s">
        <v>85</v>
      </c>
      <c r="F4" s="42" t="s">
        <v>90</v>
      </c>
      <c r="G4" s="17" t="s">
        <v>99</v>
      </c>
    </row>
    <row r="5" spans="3:7" ht="13.5" thickBot="1">
      <c r="C5" s="14" t="s">
        <v>89</v>
      </c>
      <c r="D5" s="14"/>
      <c r="E5" s="14"/>
      <c r="F5" s="14" t="s">
        <v>91</v>
      </c>
      <c r="G5" s="14" t="s">
        <v>100</v>
      </c>
    </row>
    <row r="6" spans="2:7" ht="12.75">
      <c r="B6" s="24" t="s">
        <v>138</v>
      </c>
      <c r="C6" s="9"/>
      <c r="D6" s="8"/>
      <c r="E6" s="9"/>
      <c r="F6" s="118"/>
      <c r="G6" s="9"/>
    </row>
    <row r="7" spans="2:7" ht="12.75">
      <c r="B7" s="25" t="s">
        <v>114</v>
      </c>
      <c r="C7" s="82">
        <v>13</v>
      </c>
      <c r="D7" s="83">
        <v>0</v>
      </c>
      <c r="E7" s="47">
        <v>5</v>
      </c>
      <c r="F7" s="154">
        <v>0</v>
      </c>
      <c r="G7" s="82">
        <v>3</v>
      </c>
    </row>
    <row r="8" spans="2:7" ht="12.75">
      <c r="B8" s="25" t="s">
        <v>115</v>
      </c>
      <c r="C8" s="306">
        <v>151</v>
      </c>
      <c r="D8" s="307">
        <v>5</v>
      </c>
      <c r="E8" s="78"/>
      <c r="F8" s="84"/>
      <c r="G8" s="82"/>
    </row>
    <row r="9" spans="2:7" ht="12.75">
      <c r="B9" s="25" t="s">
        <v>76</v>
      </c>
      <c r="C9" s="9">
        <v>0</v>
      </c>
      <c r="D9" s="8">
        <v>0</v>
      </c>
      <c r="E9" s="9">
        <v>0</v>
      </c>
      <c r="F9" s="32">
        <v>0</v>
      </c>
      <c r="G9" s="9">
        <v>0</v>
      </c>
    </row>
    <row r="10" spans="2:7" ht="12.75">
      <c r="B10" s="25" t="s">
        <v>8</v>
      </c>
      <c r="C10" s="9">
        <v>3</v>
      </c>
      <c r="D10" s="8" t="s">
        <v>180</v>
      </c>
      <c r="E10" s="9">
        <v>0</v>
      </c>
      <c r="F10" s="32">
        <v>0</v>
      </c>
      <c r="G10" s="9">
        <v>0</v>
      </c>
    </row>
    <row r="11" spans="2:7" ht="12.75">
      <c r="B11" s="25" t="s">
        <v>9</v>
      </c>
      <c r="C11" s="9"/>
      <c r="D11" s="8"/>
      <c r="E11" s="9"/>
      <c r="F11" s="32"/>
      <c r="G11" s="9"/>
    </row>
    <row r="12" spans="2:7" ht="12.75">
      <c r="B12" s="25" t="s">
        <v>10</v>
      </c>
      <c r="C12" s="97">
        <v>0</v>
      </c>
      <c r="D12" s="236">
        <v>0</v>
      </c>
      <c r="E12" s="97">
        <v>0</v>
      </c>
      <c r="F12" s="229">
        <v>0</v>
      </c>
      <c r="G12" s="97">
        <v>0</v>
      </c>
    </row>
    <row r="13" spans="2:8" ht="12.75">
      <c r="B13" s="121" t="s">
        <v>160</v>
      </c>
      <c r="C13" s="79"/>
      <c r="D13" s="117"/>
      <c r="E13" s="123"/>
      <c r="F13" s="191"/>
      <c r="G13" s="123"/>
      <c r="H13" s="81"/>
    </row>
    <row r="14" spans="2:7" s="48" customFormat="1" ht="12.75">
      <c r="B14" s="49" t="s">
        <v>96</v>
      </c>
      <c r="C14" s="89"/>
      <c r="D14" s="129"/>
      <c r="E14" s="131"/>
      <c r="F14" s="130"/>
      <c r="G14" s="89"/>
    </row>
    <row r="15" spans="2:7" ht="12.75">
      <c r="B15" s="25" t="s">
        <v>11</v>
      </c>
      <c r="C15" s="76">
        <v>42</v>
      </c>
      <c r="D15" s="75">
        <v>0</v>
      </c>
      <c r="E15" s="76"/>
      <c r="F15" s="84"/>
      <c r="G15" s="76">
        <v>2</v>
      </c>
    </row>
    <row r="16" spans="2:7" ht="12.75">
      <c r="B16" s="25" t="s">
        <v>12</v>
      </c>
      <c r="C16" s="9">
        <v>1</v>
      </c>
      <c r="D16" s="8"/>
      <c r="E16" s="47"/>
      <c r="F16" s="32"/>
      <c r="G16" s="9"/>
    </row>
    <row r="17" spans="2:7" ht="12.75">
      <c r="B17" s="19" t="s">
        <v>77</v>
      </c>
      <c r="C17" s="95">
        <v>0</v>
      </c>
      <c r="D17" s="96">
        <v>0</v>
      </c>
      <c r="E17" s="95">
        <v>0</v>
      </c>
      <c r="F17" s="146">
        <v>0</v>
      </c>
      <c r="G17" s="95">
        <v>0</v>
      </c>
    </row>
    <row r="18" spans="2:7" ht="12.75">
      <c r="B18" s="25" t="s">
        <v>13</v>
      </c>
      <c r="C18" s="9"/>
      <c r="D18" s="8"/>
      <c r="E18" s="9"/>
      <c r="F18" s="32"/>
      <c r="G18" s="9"/>
    </row>
    <row r="19" spans="2:8" ht="12.75" customHeight="1">
      <c r="B19" s="141" t="s">
        <v>14</v>
      </c>
      <c r="C19" s="76"/>
      <c r="D19" s="75"/>
      <c r="E19" s="140"/>
      <c r="F19" s="137"/>
      <c r="G19" s="76"/>
      <c r="H19" s="81"/>
    </row>
    <row r="20" spans="2:7" ht="14.25" customHeight="1">
      <c r="B20" s="25" t="s">
        <v>15</v>
      </c>
      <c r="C20" s="95">
        <v>26</v>
      </c>
      <c r="D20" s="145">
        <v>1</v>
      </c>
      <c r="E20" s="140"/>
      <c r="F20" s="146">
        <v>9</v>
      </c>
      <c r="G20" s="76"/>
    </row>
    <row r="21" spans="2:7" ht="12.75">
      <c r="B21" s="25" t="s">
        <v>16</v>
      </c>
      <c r="C21" s="9">
        <v>1</v>
      </c>
      <c r="D21" s="8">
        <v>0</v>
      </c>
      <c r="E21" s="9">
        <v>0</v>
      </c>
      <c r="F21" s="32">
        <v>2</v>
      </c>
      <c r="G21" s="9">
        <v>0</v>
      </c>
    </row>
    <row r="22" spans="2:7" ht="12.75">
      <c r="B22" s="25" t="s">
        <v>17</v>
      </c>
      <c r="C22" s="76"/>
      <c r="D22" s="75"/>
      <c r="E22" s="76"/>
      <c r="F22" s="77"/>
      <c r="G22" s="76"/>
    </row>
    <row r="23" spans="2:7" ht="12.75">
      <c r="B23" s="25" t="s">
        <v>134</v>
      </c>
      <c r="C23" s="9"/>
      <c r="D23" s="8"/>
      <c r="E23" s="9"/>
      <c r="F23" s="32"/>
      <c r="G23" s="9"/>
    </row>
    <row r="24" spans="2:7" ht="12.75">
      <c r="B24" s="25" t="s">
        <v>126</v>
      </c>
      <c r="C24" s="9"/>
      <c r="D24" s="8"/>
      <c r="E24" s="9"/>
      <c r="F24" s="32"/>
      <c r="G24" s="9"/>
    </row>
    <row r="25" spans="2:7" ht="13.5" thickBot="1">
      <c r="B25" s="26" t="s">
        <v>133</v>
      </c>
      <c r="C25" s="11"/>
      <c r="D25" s="10"/>
      <c r="E25" s="11"/>
      <c r="F25" s="33"/>
      <c r="G25" s="11"/>
    </row>
    <row r="26" spans="2:7" ht="13.5" thickBot="1">
      <c r="B26" s="107" t="s">
        <v>18</v>
      </c>
      <c r="C26" s="14"/>
      <c r="D26" s="14"/>
      <c r="E26" s="14"/>
      <c r="F26" s="14"/>
      <c r="G26" s="14"/>
    </row>
    <row r="28" ht="12.75">
      <c r="B28" s="41"/>
    </row>
    <row r="30" ht="12.75">
      <c r="B30" t="s">
        <v>120</v>
      </c>
    </row>
    <row r="32" ht="12.75">
      <c r="B32" t="s">
        <v>117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J22" sqref="J22"/>
    </sheetView>
  </sheetViews>
  <sheetFormatPr defaultColWidth="11.421875" defaultRowHeight="12.75"/>
  <cols>
    <col min="2" max="2" width="43.421875" style="0" customWidth="1"/>
    <col min="6" max="6" width="12.7109375" style="0" customWidth="1"/>
    <col min="7" max="7" width="12.140625" style="0" customWidth="1"/>
    <col min="8" max="8" width="12.421875" style="0" customWidth="1"/>
    <col min="9" max="9" width="12.140625" style="0" customWidth="1"/>
    <col min="11" max="11" width="12.421875" style="0" customWidth="1"/>
    <col min="12" max="12" width="16.00390625" style="0" customWidth="1"/>
    <col min="13" max="13" width="15.00390625" style="0" customWidth="1"/>
    <col min="14" max="14" width="18.8515625" style="0" customWidth="1"/>
    <col min="15" max="15" width="19.421875" style="0" customWidth="1"/>
  </cols>
  <sheetData>
    <row r="1" spans="1:2" ht="13.5" thickBot="1">
      <c r="A1" s="1" t="s">
        <v>0</v>
      </c>
      <c r="B1" s="1" t="s">
        <v>171</v>
      </c>
    </row>
    <row r="2" spans="3:15" ht="12.75">
      <c r="C2" s="21" t="s">
        <v>79</v>
      </c>
      <c r="D2" s="21" t="s">
        <v>92</v>
      </c>
      <c r="E2" s="21" t="s">
        <v>79</v>
      </c>
      <c r="F2" s="21" t="s">
        <v>81</v>
      </c>
      <c r="G2" s="21" t="s">
        <v>81</v>
      </c>
      <c r="H2" s="21" t="s">
        <v>81</v>
      </c>
      <c r="I2" s="21" t="s">
        <v>81</v>
      </c>
      <c r="J2" s="21" t="s">
        <v>2</v>
      </c>
      <c r="K2" s="21" t="s">
        <v>2</v>
      </c>
      <c r="L2" s="21" t="s">
        <v>162</v>
      </c>
      <c r="M2" s="21" t="s">
        <v>163</v>
      </c>
      <c r="N2" s="21" t="s">
        <v>164</v>
      </c>
      <c r="O2" s="21" t="s">
        <v>164</v>
      </c>
    </row>
    <row r="3" spans="3:15" ht="13.5" thickBot="1">
      <c r="C3" s="22" t="s">
        <v>2</v>
      </c>
      <c r="D3" s="22" t="s">
        <v>93</v>
      </c>
      <c r="E3" s="22" t="s">
        <v>80</v>
      </c>
      <c r="F3" s="22" t="s">
        <v>3</v>
      </c>
      <c r="G3" s="22" t="s">
        <v>4</v>
      </c>
      <c r="H3" s="22" t="s">
        <v>5</v>
      </c>
      <c r="I3" s="22" t="s">
        <v>158</v>
      </c>
      <c r="J3" s="22" t="s">
        <v>6</v>
      </c>
      <c r="K3" s="22" t="s">
        <v>7</v>
      </c>
      <c r="L3" s="22" t="s">
        <v>165</v>
      </c>
      <c r="M3" s="22" t="s">
        <v>166</v>
      </c>
      <c r="N3" s="22" t="s">
        <v>167</v>
      </c>
      <c r="O3" s="22" t="s">
        <v>7</v>
      </c>
    </row>
    <row r="4" spans="2:15" ht="12.75">
      <c r="B4" s="24" t="s">
        <v>138</v>
      </c>
      <c r="C4" s="13">
        <v>28234</v>
      </c>
      <c r="D4" s="178">
        <v>140810</v>
      </c>
      <c r="E4" s="183">
        <v>108453</v>
      </c>
      <c r="F4" s="13">
        <v>15554</v>
      </c>
      <c r="G4" s="13">
        <v>8518</v>
      </c>
      <c r="H4" s="13">
        <v>3479</v>
      </c>
      <c r="I4" s="13">
        <v>474</v>
      </c>
      <c r="J4" s="9">
        <v>14559</v>
      </c>
      <c r="K4" s="9">
        <v>13674</v>
      </c>
      <c r="L4" s="178"/>
      <c r="M4" s="178">
        <v>2610</v>
      </c>
      <c r="N4" s="284"/>
      <c r="O4" s="178">
        <v>11064</v>
      </c>
    </row>
    <row r="5" spans="2:15" ht="12.75">
      <c r="B5" s="25" t="s">
        <v>114</v>
      </c>
      <c r="C5" s="9">
        <v>34346</v>
      </c>
      <c r="D5" s="9">
        <v>163899</v>
      </c>
      <c r="E5" s="202">
        <v>116211</v>
      </c>
      <c r="F5" s="9">
        <v>23079</v>
      </c>
      <c r="G5" s="9">
        <v>7700</v>
      </c>
      <c r="H5" s="9">
        <v>2576</v>
      </c>
      <c r="I5" s="9">
        <v>756</v>
      </c>
      <c r="J5" s="9">
        <v>12499</v>
      </c>
      <c r="K5" s="32">
        <v>22435</v>
      </c>
      <c r="L5" s="32"/>
      <c r="M5" s="9">
        <v>4556</v>
      </c>
      <c r="N5" s="37"/>
      <c r="O5" s="9">
        <v>17879</v>
      </c>
    </row>
    <row r="6" spans="2:15" ht="13.5" thickBot="1">
      <c r="B6" s="25" t="s">
        <v>115</v>
      </c>
      <c r="C6" s="17">
        <v>59680</v>
      </c>
      <c r="D6" s="17">
        <v>518001</v>
      </c>
      <c r="E6">
        <v>284347</v>
      </c>
      <c r="F6" s="17">
        <v>31918</v>
      </c>
      <c r="G6" s="17">
        <v>16166</v>
      </c>
      <c r="H6" s="17">
        <v>7438</v>
      </c>
      <c r="I6" s="17">
        <v>2467</v>
      </c>
      <c r="J6" s="299">
        <v>28110</v>
      </c>
      <c r="K6" s="299">
        <v>29879</v>
      </c>
      <c r="L6" s="305">
        <v>8835</v>
      </c>
      <c r="M6" s="305">
        <v>7283</v>
      </c>
      <c r="N6" s="305">
        <v>19275</v>
      </c>
      <c r="O6" s="305">
        <v>22596</v>
      </c>
    </row>
    <row r="7" spans="2:15" s="43" customFormat="1" ht="12.75">
      <c r="B7" s="25" t="s">
        <v>76</v>
      </c>
      <c r="C7" s="139">
        <v>28186</v>
      </c>
      <c r="D7" s="139">
        <v>155510</v>
      </c>
      <c r="E7" s="225">
        <v>105465</v>
      </c>
      <c r="F7" s="139">
        <v>16226</v>
      </c>
      <c r="G7" s="139">
        <v>8669</v>
      </c>
      <c r="H7" s="139">
        <v>2434</v>
      </c>
      <c r="I7" s="139">
        <v>236</v>
      </c>
      <c r="J7" s="139">
        <v>10553</v>
      </c>
      <c r="K7" s="139">
        <v>17618</v>
      </c>
      <c r="L7" s="231"/>
      <c r="M7" s="23"/>
      <c r="N7" s="285"/>
      <c r="O7" s="23"/>
    </row>
    <row r="8" spans="2:20" ht="12.75">
      <c r="B8" s="25" t="s">
        <v>119</v>
      </c>
      <c r="C8" s="9">
        <v>33549</v>
      </c>
      <c r="D8" s="9">
        <v>120252</v>
      </c>
      <c r="E8" s="37">
        <v>110422</v>
      </c>
      <c r="F8" s="9">
        <v>22291</v>
      </c>
      <c r="G8" s="9">
        <v>7928</v>
      </c>
      <c r="H8" s="9">
        <v>2855</v>
      </c>
      <c r="I8" s="9">
        <v>552</v>
      </c>
      <c r="J8" s="9">
        <v>12720</v>
      </c>
      <c r="K8" s="32">
        <v>20829</v>
      </c>
      <c r="L8" s="32"/>
      <c r="M8" s="9"/>
      <c r="N8" s="37"/>
      <c r="O8" s="9"/>
      <c r="P8" s="38"/>
      <c r="Q8" s="38"/>
      <c r="R8" s="38"/>
      <c r="S8" s="38"/>
      <c r="T8" s="38"/>
    </row>
    <row r="9" spans="2:20" ht="49.5">
      <c r="B9" s="258" t="s">
        <v>189</v>
      </c>
      <c r="C9" s="23">
        <v>24400</v>
      </c>
      <c r="D9" s="259" t="s">
        <v>190</v>
      </c>
      <c r="E9" s="260" t="s">
        <v>191</v>
      </c>
      <c r="F9" s="185">
        <v>19405</v>
      </c>
      <c r="G9" s="250">
        <v>3734</v>
      </c>
      <c r="H9" s="185">
        <v>1123</v>
      </c>
      <c r="I9" s="250">
        <v>134</v>
      </c>
      <c r="J9">
        <v>12667</v>
      </c>
      <c r="K9" s="231">
        <v>11733</v>
      </c>
      <c r="L9" s="9">
        <v>0</v>
      </c>
      <c r="M9" s="9">
        <v>2834</v>
      </c>
      <c r="N9" s="32">
        <v>0</v>
      </c>
      <c r="O9" s="9">
        <v>8899</v>
      </c>
      <c r="P9" s="283"/>
      <c r="Q9" s="265"/>
      <c r="R9" s="265"/>
      <c r="S9" s="265"/>
      <c r="T9" s="38"/>
    </row>
    <row r="10" spans="2:15" ht="12.75">
      <c r="B10" s="25" t="s">
        <v>10</v>
      </c>
      <c r="C10" s="95">
        <v>18822</v>
      </c>
      <c r="D10" s="95">
        <v>48890</v>
      </c>
      <c r="E10" s="115">
        <v>65116</v>
      </c>
      <c r="F10" s="95">
        <v>11885</v>
      </c>
      <c r="G10" s="95">
        <v>3575</v>
      </c>
      <c r="H10" s="95">
        <v>832</v>
      </c>
      <c r="I10" s="95">
        <v>99</v>
      </c>
      <c r="J10" s="97">
        <v>6795</v>
      </c>
      <c r="K10" s="97">
        <v>12027</v>
      </c>
      <c r="L10" s="32"/>
      <c r="M10" s="9"/>
      <c r="N10" s="37"/>
      <c r="O10" s="9"/>
    </row>
    <row r="11" spans="2:21" ht="12.75">
      <c r="B11" s="121" t="s">
        <v>160</v>
      </c>
      <c r="C11" s="273">
        <v>28750</v>
      </c>
      <c r="D11" s="273">
        <v>111985</v>
      </c>
      <c r="E11" s="277">
        <v>76899</v>
      </c>
      <c r="F11" s="281">
        <f>C11*0.68</f>
        <v>19550</v>
      </c>
      <c r="G11" s="281">
        <v>7188</v>
      </c>
      <c r="H11" s="281">
        <f>C11*0.06</f>
        <v>1725</v>
      </c>
      <c r="I11" s="281">
        <v>287</v>
      </c>
      <c r="J11" s="273">
        <v>13961</v>
      </c>
      <c r="K11" s="275">
        <f>3197+11593</f>
        <v>14790</v>
      </c>
      <c r="L11" s="279">
        <v>0</v>
      </c>
      <c r="M11" s="280">
        <v>3197</v>
      </c>
      <c r="N11" s="286">
        <v>0</v>
      </c>
      <c r="O11" s="250">
        <v>11593</v>
      </c>
      <c r="P11" t="s">
        <v>197</v>
      </c>
      <c r="U11" s="282" t="s">
        <v>198</v>
      </c>
    </row>
    <row r="12" spans="2:15" s="48" customFormat="1" ht="12.75">
      <c r="B12" s="167" t="s">
        <v>96</v>
      </c>
      <c r="C12" s="89"/>
      <c r="D12" s="89"/>
      <c r="E12" s="181"/>
      <c r="F12" s="79"/>
      <c r="G12" s="79"/>
      <c r="H12" s="79"/>
      <c r="I12" s="79"/>
      <c r="J12" s="79"/>
      <c r="K12" s="191"/>
      <c r="L12" s="146"/>
      <c r="M12" s="222"/>
      <c r="N12" s="185"/>
      <c r="O12" s="250"/>
    </row>
    <row r="13" spans="2:15" ht="12.75">
      <c r="B13" s="25" t="s">
        <v>11</v>
      </c>
      <c r="C13" s="184">
        <v>50625</v>
      </c>
      <c r="D13" s="184">
        <v>279070</v>
      </c>
      <c r="E13" s="185">
        <v>171505</v>
      </c>
      <c r="F13" s="184">
        <v>37220</v>
      </c>
      <c r="G13" s="184">
        <v>8837</v>
      </c>
      <c r="H13" s="184">
        <v>3311</v>
      </c>
      <c r="I13" s="184">
        <v>1257</v>
      </c>
      <c r="J13" s="177">
        <v>27219</v>
      </c>
      <c r="K13" s="221">
        <v>23406</v>
      </c>
      <c r="L13" s="32"/>
      <c r="M13" s="9"/>
      <c r="N13" s="37"/>
      <c r="O13" s="9"/>
    </row>
    <row r="14" spans="2:15" ht="12.75">
      <c r="B14" s="25" t="s">
        <v>12</v>
      </c>
      <c r="C14" s="95">
        <v>9408</v>
      </c>
      <c r="D14" s="95">
        <v>39861</v>
      </c>
      <c r="E14" s="115">
        <v>27909</v>
      </c>
      <c r="F14" s="95">
        <v>6820</v>
      </c>
      <c r="G14" s="95">
        <v>1734</v>
      </c>
      <c r="H14" s="95">
        <v>751</v>
      </c>
      <c r="I14" s="95">
        <v>103</v>
      </c>
      <c r="J14" s="97">
        <v>2543</v>
      </c>
      <c r="K14" s="97">
        <v>6865</v>
      </c>
      <c r="L14" s="229"/>
      <c r="M14" s="9"/>
      <c r="N14" s="37"/>
      <c r="O14" s="9"/>
    </row>
    <row r="15" spans="2:15" ht="12.75">
      <c r="B15" s="19" t="s">
        <v>77</v>
      </c>
      <c r="C15" s="79">
        <v>8074</v>
      </c>
      <c r="D15" s="79">
        <v>40606</v>
      </c>
      <c r="E15" s="79">
        <v>28055</v>
      </c>
      <c r="F15" s="79">
        <v>4971</v>
      </c>
      <c r="G15" s="79">
        <v>2126</v>
      </c>
      <c r="H15" s="79">
        <v>892</v>
      </c>
      <c r="I15" s="139">
        <v>85</v>
      </c>
      <c r="J15" s="79">
        <v>564</v>
      </c>
      <c r="K15" s="191">
        <v>7510</v>
      </c>
      <c r="L15" s="32"/>
      <c r="M15" s="9"/>
      <c r="N15" s="37"/>
      <c r="O15" s="9"/>
    </row>
    <row r="16" spans="2:15" ht="12.75">
      <c r="B16" s="25" t="s">
        <v>13</v>
      </c>
      <c r="C16" s="299">
        <v>21399</v>
      </c>
      <c r="D16" s="299">
        <v>68701</v>
      </c>
      <c r="E16" s="308">
        <v>45110</v>
      </c>
      <c r="F16" s="299">
        <v>16471</v>
      </c>
      <c r="G16" s="299">
        <v>4147</v>
      </c>
      <c r="H16" s="299">
        <v>774</v>
      </c>
      <c r="I16" s="309">
        <v>7</v>
      </c>
      <c r="J16" s="299">
        <v>7762</v>
      </c>
      <c r="K16" s="299">
        <v>13637</v>
      </c>
      <c r="L16" s="32"/>
      <c r="M16" s="9"/>
      <c r="N16" s="37"/>
      <c r="O16" s="9"/>
    </row>
    <row r="17" spans="2:15" ht="12.75">
      <c r="B17" s="25" t="s">
        <v>14</v>
      </c>
      <c r="C17" s="299">
        <v>3951</v>
      </c>
      <c r="D17" s="299">
        <v>11980</v>
      </c>
      <c r="E17" s="308">
        <v>8975</v>
      </c>
      <c r="F17" s="299">
        <v>2975</v>
      </c>
      <c r="G17" s="299">
        <v>738</v>
      </c>
      <c r="H17" s="299">
        <v>225</v>
      </c>
      <c r="I17" s="309">
        <v>13</v>
      </c>
      <c r="J17" s="299">
        <v>1614</v>
      </c>
      <c r="K17" s="299">
        <v>2337</v>
      </c>
      <c r="L17" s="32"/>
      <c r="M17" s="9"/>
      <c r="N17" s="37"/>
      <c r="O17" s="9"/>
    </row>
    <row r="18" spans="2:15" ht="12.75">
      <c r="B18" s="25" t="s">
        <v>15</v>
      </c>
      <c r="C18" s="95">
        <v>50331</v>
      </c>
      <c r="D18" s="95">
        <v>217012</v>
      </c>
      <c r="E18" s="115">
        <v>137389</v>
      </c>
      <c r="F18" s="95">
        <v>37345</v>
      </c>
      <c r="G18" s="95">
        <v>9156</v>
      </c>
      <c r="H18" s="95">
        <v>3093</v>
      </c>
      <c r="I18" s="97">
        <v>584</v>
      </c>
      <c r="J18" s="37">
        <v>27746</v>
      </c>
      <c r="K18" s="32">
        <v>22585</v>
      </c>
      <c r="L18" s="32">
        <v>2596</v>
      </c>
      <c r="M18" s="9">
        <v>8785</v>
      </c>
      <c r="N18" s="37">
        <v>8755</v>
      </c>
      <c r="O18" s="9">
        <v>13800</v>
      </c>
    </row>
    <row r="19" spans="2:15" ht="12.75">
      <c r="B19" s="25" t="s">
        <v>16</v>
      </c>
      <c r="C19" s="184">
        <v>20081</v>
      </c>
      <c r="D19" s="184">
        <v>87482</v>
      </c>
      <c r="E19" s="185">
        <v>62585</v>
      </c>
      <c r="F19" s="184">
        <v>14005</v>
      </c>
      <c r="G19" s="184">
        <v>4003</v>
      </c>
      <c r="H19" s="184">
        <v>1721</v>
      </c>
      <c r="I19" s="177">
        <v>352</v>
      </c>
      <c r="J19" s="185">
        <f>7516+542+3775</f>
        <v>11833</v>
      </c>
      <c r="K19" s="226">
        <f>1900+6348</f>
        <v>8248</v>
      </c>
      <c r="L19" s="226" t="s">
        <v>185</v>
      </c>
      <c r="M19" s="220">
        <v>1900</v>
      </c>
      <c r="N19" s="185">
        <f>3769+6</f>
        <v>3775</v>
      </c>
      <c r="O19" s="250">
        <v>6244</v>
      </c>
    </row>
    <row r="20" spans="2:15" ht="12.75">
      <c r="B20" s="25" t="s">
        <v>17</v>
      </c>
      <c r="C20" s="227">
        <v>30998</v>
      </c>
      <c r="D20" s="227">
        <v>126068</v>
      </c>
      <c r="E20" s="228">
        <v>85756</v>
      </c>
      <c r="F20" s="227">
        <v>22678</v>
      </c>
      <c r="G20" s="227">
        <v>5812</v>
      </c>
      <c r="H20" s="227">
        <v>2156</v>
      </c>
      <c r="I20" s="224">
        <v>334</v>
      </c>
      <c r="J20" s="222">
        <v>16444</v>
      </c>
      <c r="K20" s="219">
        <v>14554</v>
      </c>
      <c r="L20" s="226"/>
      <c r="M20" s="224">
        <v>3396</v>
      </c>
      <c r="N20" s="185">
        <v>4569</v>
      </c>
      <c r="O20" s="250">
        <v>11154</v>
      </c>
    </row>
    <row r="21" spans="2:15" ht="12.75">
      <c r="B21" s="150" t="s">
        <v>134</v>
      </c>
      <c r="C21" s="9"/>
      <c r="D21" s="9"/>
      <c r="E21" s="37"/>
      <c r="F21" s="9"/>
      <c r="G21" s="9"/>
      <c r="H21" s="9"/>
      <c r="I21" s="9"/>
      <c r="J21" s="9"/>
      <c r="K21" s="32"/>
      <c r="L21" s="32"/>
      <c r="M21" s="205"/>
      <c r="N21" s="37"/>
      <c r="O21" s="9"/>
    </row>
    <row r="22" spans="2:15" ht="12.75">
      <c r="B22" s="150" t="s">
        <v>126</v>
      </c>
      <c r="C22" s="9"/>
      <c r="D22" s="9"/>
      <c r="E22" s="37"/>
      <c r="F22" s="9"/>
      <c r="G22" s="9"/>
      <c r="H22" s="9"/>
      <c r="I22" s="9"/>
      <c r="J22" s="9"/>
      <c r="K22" s="32"/>
      <c r="L22" s="32"/>
      <c r="M22" s="205"/>
      <c r="N22" s="37"/>
      <c r="O22" s="9"/>
    </row>
    <row r="23" spans="2:15" ht="13.5" thickBot="1">
      <c r="B23" s="151" t="s">
        <v>133</v>
      </c>
      <c r="C23" s="11"/>
      <c r="D23" s="11"/>
      <c r="E23" s="182"/>
      <c r="F23" s="11"/>
      <c r="G23" s="11"/>
      <c r="H23" s="11"/>
      <c r="I23" s="11"/>
      <c r="J23" s="11"/>
      <c r="K23" s="33"/>
      <c r="L23" s="33"/>
      <c r="M23" s="14"/>
      <c r="N23" s="182"/>
      <c r="O23" s="11"/>
    </row>
    <row r="24" spans="2:15" ht="13.5" thickBot="1">
      <c r="B24" s="105" t="s">
        <v>18</v>
      </c>
      <c r="C24" s="22"/>
      <c r="D24" s="22"/>
      <c r="E24" s="22"/>
      <c r="F24" s="22"/>
      <c r="G24" s="22"/>
      <c r="H24" s="22"/>
      <c r="I24" s="22"/>
      <c r="J24" s="22"/>
      <c r="K24" s="230"/>
      <c r="L24" s="232"/>
      <c r="M24" s="233"/>
      <c r="N24" s="233"/>
      <c r="O24" s="234"/>
    </row>
    <row r="27" spans="3:5" ht="12.75">
      <c r="C27" s="1" t="s">
        <v>155</v>
      </c>
      <c r="D27" s="1"/>
      <c r="E27" s="1"/>
    </row>
    <row r="31" ht="12.75">
      <c r="B31" t="s">
        <v>117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I19" sqref="I19"/>
    </sheetView>
  </sheetViews>
  <sheetFormatPr defaultColWidth="11.421875" defaultRowHeight="12.75"/>
  <cols>
    <col min="2" max="2" width="42.8515625" style="0" bestFit="1" customWidth="1"/>
    <col min="7" max="7" width="28.00390625" style="0" customWidth="1"/>
    <col min="8" max="8" width="15.00390625" style="0" customWidth="1"/>
    <col min="11" max="11" width="18.57421875" style="0" customWidth="1"/>
  </cols>
  <sheetData>
    <row r="1" spans="1:9" ht="13.5" thickBot="1">
      <c r="A1" s="1" t="s">
        <v>0</v>
      </c>
      <c r="B1" s="1" t="s">
        <v>172</v>
      </c>
      <c r="I1" s="15"/>
    </row>
    <row r="2" spans="2:11" ht="12.75">
      <c r="B2" s="34"/>
      <c r="C2" s="12"/>
      <c r="D2" s="12"/>
      <c r="E2" s="12" t="s">
        <v>104</v>
      </c>
      <c r="F2" s="12"/>
      <c r="G2" s="119"/>
      <c r="H2" s="12"/>
      <c r="I2" t="s">
        <v>108</v>
      </c>
      <c r="J2" s="190" t="s">
        <v>108</v>
      </c>
      <c r="K2" s="12"/>
    </row>
    <row r="3" spans="2:11" ht="12.75">
      <c r="B3" s="34"/>
      <c r="C3" s="17" t="s">
        <v>104</v>
      </c>
      <c r="D3" s="17" t="s">
        <v>104</v>
      </c>
      <c r="E3" s="17" t="s">
        <v>101</v>
      </c>
      <c r="F3" s="17" t="s">
        <v>104</v>
      </c>
      <c r="G3" s="17" t="s">
        <v>108</v>
      </c>
      <c r="H3" s="17" t="s">
        <v>79</v>
      </c>
      <c r="I3" t="s">
        <v>110</v>
      </c>
      <c r="J3" s="31" t="s">
        <v>110</v>
      </c>
      <c r="K3" s="17" t="s">
        <v>168</v>
      </c>
    </row>
    <row r="4" spans="2:11" ht="12.75">
      <c r="B4" s="34"/>
      <c r="C4" s="17" t="s">
        <v>102</v>
      </c>
      <c r="D4" s="17" t="s">
        <v>101</v>
      </c>
      <c r="E4" s="17" t="s">
        <v>105</v>
      </c>
      <c r="F4" s="17" t="s">
        <v>101</v>
      </c>
      <c r="G4" s="120" t="s">
        <v>102</v>
      </c>
      <c r="H4" s="17" t="s">
        <v>109</v>
      </c>
      <c r="I4" t="s">
        <v>111</v>
      </c>
      <c r="J4" s="31" t="s">
        <v>113</v>
      </c>
      <c r="K4" s="17" t="s">
        <v>169</v>
      </c>
    </row>
    <row r="5" spans="2:11" ht="13.5" thickBot="1">
      <c r="B5" s="34"/>
      <c r="C5" s="14" t="s">
        <v>154</v>
      </c>
      <c r="D5" s="14" t="s">
        <v>154</v>
      </c>
      <c r="E5" s="14" t="s">
        <v>106</v>
      </c>
      <c r="F5" s="14" t="s">
        <v>107</v>
      </c>
      <c r="G5" s="14" t="s">
        <v>156</v>
      </c>
      <c r="H5" s="14" t="s">
        <v>101</v>
      </c>
      <c r="I5" s="15" t="s">
        <v>112</v>
      </c>
      <c r="J5" s="36" t="s">
        <v>112</v>
      </c>
      <c r="K5" s="17"/>
    </row>
    <row r="6" spans="2:11" ht="12.75">
      <c r="B6" s="35" t="s">
        <v>138</v>
      </c>
      <c r="C6" s="34"/>
      <c r="D6" s="17"/>
      <c r="E6" s="17">
        <v>0</v>
      </c>
      <c r="F6" s="17">
        <f>575+506+9173+19853</f>
        <v>30107</v>
      </c>
      <c r="G6" s="12">
        <v>23</v>
      </c>
      <c r="H6" s="17">
        <v>30130</v>
      </c>
      <c r="I6" s="119">
        <v>30130</v>
      </c>
      <c r="J6" s="264"/>
      <c r="K6" s="178"/>
    </row>
    <row r="7" spans="2:11" ht="12.75">
      <c r="B7" s="6" t="s">
        <v>114</v>
      </c>
      <c r="C7" s="8">
        <v>127</v>
      </c>
      <c r="D7" s="9">
        <v>127</v>
      </c>
      <c r="E7" s="9"/>
      <c r="F7" s="9">
        <v>6</v>
      </c>
      <c r="G7" s="9"/>
      <c r="H7" s="9">
        <v>270</v>
      </c>
      <c r="I7" s="9">
        <v>127</v>
      </c>
      <c r="J7" s="37">
        <v>149</v>
      </c>
      <c r="K7" s="9"/>
    </row>
    <row r="8" spans="2:18" ht="12.75">
      <c r="B8" s="6" t="s">
        <v>115</v>
      </c>
      <c r="C8" s="301">
        <v>671</v>
      </c>
      <c r="D8" s="302" t="s">
        <v>202</v>
      </c>
      <c r="E8" s="303" t="s">
        <v>203</v>
      </c>
      <c r="F8" s="303" t="s">
        <v>204</v>
      </c>
      <c r="G8" s="304" t="s">
        <v>201</v>
      </c>
      <c r="H8" s="303" t="s">
        <v>205</v>
      </c>
      <c r="I8" s="303" t="s">
        <v>205</v>
      </c>
      <c r="J8" s="155"/>
      <c r="K8" s="139"/>
      <c r="L8" s="113"/>
      <c r="M8" s="112"/>
      <c r="N8" s="113"/>
      <c r="O8" s="113"/>
      <c r="P8" s="114"/>
      <c r="Q8" s="114"/>
      <c r="R8" s="114"/>
    </row>
    <row r="9" spans="2:18" ht="12.75">
      <c r="B9" s="6" t="s">
        <v>76</v>
      </c>
      <c r="C9" s="117">
        <v>26</v>
      </c>
      <c r="D9" s="79">
        <v>26</v>
      </c>
      <c r="E9" s="79">
        <v>326</v>
      </c>
      <c r="F9" s="79">
        <v>0</v>
      </c>
      <c r="G9" s="79"/>
      <c r="H9" s="79">
        <v>352</v>
      </c>
      <c r="I9" s="79">
        <v>324</v>
      </c>
      <c r="J9" s="80">
        <v>28</v>
      </c>
      <c r="K9" s="95"/>
      <c r="L9" s="94"/>
      <c r="M9" s="94"/>
      <c r="N9" s="94"/>
      <c r="O9" s="94"/>
      <c r="P9" s="94"/>
      <c r="Q9" s="94"/>
      <c r="R9" s="94"/>
    </row>
    <row r="10" spans="2:18" ht="12.75">
      <c r="B10" s="6" t="s">
        <v>119</v>
      </c>
      <c r="C10" s="8">
        <v>18</v>
      </c>
      <c r="D10" s="9">
        <v>18</v>
      </c>
      <c r="E10" s="95">
        <v>541</v>
      </c>
      <c r="F10" s="95">
        <v>6</v>
      </c>
      <c r="G10" s="95">
        <v>2</v>
      </c>
      <c r="H10" s="95">
        <v>567</v>
      </c>
      <c r="I10" s="95">
        <v>452</v>
      </c>
      <c r="J10" s="115">
        <v>115</v>
      </c>
      <c r="K10" s="95" t="s">
        <v>181</v>
      </c>
      <c r="L10" s="94"/>
      <c r="M10" s="94"/>
      <c r="N10" s="94"/>
      <c r="O10" s="94"/>
      <c r="P10" s="94"/>
      <c r="Q10" s="94"/>
      <c r="R10" s="94"/>
    </row>
    <row r="11" spans="2:18" ht="12.75">
      <c r="B11" s="6" t="s">
        <v>9</v>
      </c>
      <c r="C11" s="183"/>
      <c r="D11" s="13"/>
      <c r="E11" s="95">
        <v>39</v>
      </c>
      <c r="F11" s="261">
        <v>10005</v>
      </c>
      <c r="G11" s="262">
        <v>216</v>
      </c>
      <c r="H11" s="262">
        <v>10260</v>
      </c>
      <c r="I11" s="250">
        <v>10260</v>
      </c>
      <c r="J11" s="263"/>
      <c r="K11" s="95"/>
      <c r="L11" s="94"/>
      <c r="M11" s="94"/>
      <c r="N11" s="94"/>
      <c r="O11" s="94"/>
      <c r="P11" s="94"/>
      <c r="Q11" s="94"/>
      <c r="R11" s="94"/>
    </row>
    <row r="12" spans="2:18" ht="12.75">
      <c r="B12" s="6" t="s">
        <v>10</v>
      </c>
      <c r="C12" s="96">
        <v>85</v>
      </c>
      <c r="D12" s="95">
        <v>95</v>
      </c>
      <c r="E12" s="95"/>
      <c r="F12" s="95"/>
      <c r="G12" s="95"/>
      <c r="H12" s="95">
        <v>249</v>
      </c>
      <c r="I12" s="95">
        <v>121</v>
      </c>
      <c r="J12" s="115">
        <v>128</v>
      </c>
      <c r="K12" s="95">
        <v>0</v>
      </c>
      <c r="L12" s="94"/>
      <c r="M12" s="94"/>
      <c r="N12" s="94"/>
      <c r="O12" s="94"/>
      <c r="P12" s="94"/>
      <c r="Q12" s="94"/>
      <c r="R12" s="94"/>
    </row>
    <row r="13" spans="2:18" ht="12.75">
      <c r="B13" s="292" t="s">
        <v>160</v>
      </c>
      <c r="C13" s="274">
        <v>57</v>
      </c>
      <c r="D13" s="273">
        <v>57</v>
      </c>
      <c r="E13" s="273">
        <f>346+126</f>
        <v>472</v>
      </c>
      <c r="F13" s="273">
        <v>3181</v>
      </c>
      <c r="G13" s="287">
        <v>50</v>
      </c>
      <c r="H13" s="273">
        <v>3760</v>
      </c>
      <c r="I13" s="274">
        <f>346+3181</f>
        <v>3527</v>
      </c>
      <c r="J13" s="275">
        <f>H13-I13</f>
        <v>233</v>
      </c>
      <c r="K13" s="288">
        <v>0</v>
      </c>
      <c r="L13" s="94" t="s">
        <v>199</v>
      </c>
      <c r="M13" s="94"/>
      <c r="N13" s="94"/>
      <c r="O13" s="94"/>
      <c r="P13" s="94"/>
      <c r="Q13" s="94"/>
      <c r="R13" s="94"/>
    </row>
    <row r="14" spans="2:18" s="48" customFormat="1" ht="12.75">
      <c r="B14" s="49" t="s">
        <v>96</v>
      </c>
      <c r="C14" s="129"/>
      <c r="D14" s="89"/>
      <c r="E14" s="79"/>
      <c r="F14" s="88"/>
      <c r="G14" s="88"/>
      <c r="H14" s="170"/>
      <c r="I14" s="79"/>
      <c r="J14" s="115"/>
      <c r="K14" s="95"/>
      <c r="L14" s="94"/>
      <c r="M14" s="94"/>
      <c r="N14" s="94"/>
      <c r="O14" s="94"/>
      <c r="P14" s="94"/>
      <c r="Q14" s="94"/>
      <c r="R14" s="94"/>
    </row>
    <row r="15" spans="2:18" ht="12.75">
      <c r="B15" s="6" t="s">
        <v>11</v>
      </c>
      <c r="C15" s="34">
        <v>201</v>
      </c>
      <c r="D15" s="17">
        <v>287</v>
      </c>
      <c r="E15" s="42">
        <v>6140</v>
      </c>
      <c r="F15" s="139">
        <v>35618</v>
      </c>
      <c r="G15" s="88">
        <v>451</v>
      </c>
      <c r="H15" s="42">
        <v>42045</v>
      </c>
      <c r="I15" s="88">
        <v>42045</v>
      </c>
      <c r="J15" s="265" t="s">
        <v>183</v>
      </c>
      <c r="K15" s="95"/>
      <c r="L15" s="94"/>
      <c r="M15" s="94"/>
      <c r="N15" s="94"/>
      <c r="O15" s="94"/>
      <c r="P15" s="94"/>
      <c r="Q15" s="94"/>
      <c r="R15" s="94"/>
    </row>
    <row r="16" spans="2:18" ht="12.75">
      <c r="B16" s="6" t="s">
        <v>12</v>
      </c>
      <c r="C16" s="75">
        <v>0</v>
      </c>
      <c r="D16" s="76">
        <v>0</v>
      </c>
      <c r="E16">
        <v>523</v>
      </c>
      <c r="F16" s="95">
        <v>0</v>
      </c>
      <c r="G16" s="79">
        <v>0</v>
      </c>
      <c r="H16" s="79">
        <v>523</v>
      </c>
      <c r="I16" s="79">
        <v>523</v>
      </c>
      <c r="J16" s="228" t="s">
        <v>186</v>
      </c>
      <c r="K16" s="237"/>
      <c r="L16" s="94"/>
      <c r="M16" s="94"/>
      <c r="N16" s="94"/>
      <c r="O16" s="94"/>
      <c r="P16" s="94"/>
      <c r="Q16" s="94"/>
      <c r="R16" s="94"/>
    </row>
    <row r="17" spans="2:18" ht="12.75">
      <c r="B17" s="7" t="s">
        <v>77</v>
      </c>
      <c r="C17" s="117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80">
        <v>654</v>
      </c>
      <c r="K17" s="95">
        <v>0</v>
      </c>
      <c r="L17" s="94"/>
      <c r="M17" s="94"/>
      <c r="N17" s="94"/>
      <c r="O17" s="94"/>
      <c r="P17" s="94"/>
      <c r="Q17" s="94"/>
      <c r="R17" s="94"/>
    </row>
    <row r="18" spans="2:18" ht="12.75">
      <c r="B18" s="6" t="s">
        <v>13</v>
      </c>
      <c r="C18" s="295">
        <v>30</v>
      </c>
      <c r="D18" s="295">
        <v>38</v>
      </c>
      <c r="E18" s="297">
        <v>208</v>
      </c>
      <c r="F18" s="297">
        <v>12380</v>
      </c>
      <c r="G18" s="297"/>
      <c r="H18" s="310">
        <v>8742</v>
      </c>
      <c r="I18" s="311">
        <v>17913</v>
      </c>
      <c r="J18" s="312">
        <v>3485</v>
      </c>
      <c r="K18" s="95"/>
      <c r="L18" s="94"/>
      <c r="M18" s="94"/>
      <c r="N18" s="94"/>
      <c r="O18" s="94"/>
      <c r="P18" s="94"/>
      <c r="Q18" s="94"/>
      <c r="R18" s="94"/>
    </row>
    <row r="19" spans="2:18" ht="12.75">
      <c r="B19" s="6" t="s">
        <v>14</v>
      </c>
      <c r="C19" s="289"/>
      <c r="D19" s="135"/>
      <c r="E19" s="79"/>
      <c r="F19" s="139"/>
      <c r="G19" s="79"/>
      <c r="H19" s="79"/>
      <c r="I19" s="79"/>
      <c r="J19" s="266"/>
      <c r="K19" s="135"/>
      <c r="L19" s="81"/>
      <c r="M19" s="94"/>
      <c r="N19" s="94"/>
      <c r="O19" s="94"/>
      <c r="P19" s="94"/>
      <c r="Q19" s="94"/>
      <c r="R19" s="94"/>
    </row>
    <row r="20" spans="2:18" ht="12.75">
      <c r="B20" s="6" t="s">
        <v>15</v>
      </c>
      <c r="C20" s="290">
        <v>495</v>
      </c>
      <c r="D20" s="42">
        <v>1123</v>
      </c>
      <c r="E20" s="42">
        <v>1853</v>
      </c>
      <c r="F20" s="42">
        <v>27807</v>
      </c>
      <c r="G20" s="42">
        <v>530</v>
      </c>
      <c r="H20" s="42">
        <v>30783</v>
      </c>
      <c r="I20" s="42">
        <v>30783</v>
      </c>
      <c r="J20" s="267">
        <v>0</v>
      </c>
      <c r="K20" s="95">
        <v>0</v>
      </c>
      <c r="L20" s="94"/>
      <c r="M20" s="94"/>
      <c r="N20" s="94"/>
      <c r="O20" s="94"/>
      <c r="P20" s="94"/>
      <c r="Q20" s="94"/>
      <c r="R20" s="94"/>
    </row>
    <row r="21" spans="2:18" ht="12.75">
      <c r="B21" s="6" t="s">
        <v>16</v>
      </c>
      <c r="C21" s="145">
        <v>104</v>
      </c>
      <c r="D21" s="9">
        <v>104</v>
      </c>
      <c r="E21" s="116">
        <v>596</v>
      </c>
      <c r="F21" s="116">
        <f>5957+3139</f>
        <v>9096</v>
      </c>
      <c r="G21" s="116"/>
      <c r="H21" s="95">
        <f>SUM(E21:G21)</f>
        <v>9692</v>
      </c>
      <c r="I21" s="116">
        <f>SUM(H21)</f>
        <v>9692</v>
      </c>
      <c r="J21" s="268"/>
      <c r="K21" s="95"/>
      <c r="L21" s="94"/>
      <c r="M21" s="94"/>
      <c r="N21" s="94"/>
      <c r="O21" s="94"/>
      <c r="P21" s="94"/>
      <c r="Q21" s="94"/>
      <c r="R21" s="94"/>
    </row>
    <row r="22" spans="2:12" ht="12.75">
      <c r="B22" s="6" t="s">
        <v>17</v>
      </c>
      <c r="C22" s="291">
        <v>203</v>
      </c>
      <c r="D22" s="86">
        <v>203</v>
      </c>
      <c r="E22" s="86">
        <v>0</v>
      </c>
      <c r="F22" s="86">
        <v>14193</v>
      </c>
      <c r="G22" s="86">
        <v>426</v>
      </c>
      <c r="H22" s="86">
        <v>14822</v>
      </c>
      <c r="I22" s="17">
        <v>14822</v>
      </c>
      <c r="J22" s="37">
        <v>0</v>
      </c>
      <c r="K22" s="9">
        <v>14822</v>
      </c>
      <c r="L22" s="38"/>
    </row>
    <row r="23" spans="2:11" ht="12.75">
      <c r="B23" s="6" t="s">
        <v>134</v>
      </c>
      <c r="C23" s="8"/>
      <c r="D23" s="9"/>
      <c r="E23" s="9"/>
      <c r="F23" s="9"/>
      <c r="G23" s="9"/>
      <c r="H23" s="9"/>
      <c r="I23" s="9"/>
      <c r="J23" s="8"/>
      <c r="K23" s="9"/>
    </row>
    <row r="24" spans="2:11" ht="12.75">
      <c r="B24" s="6" t="s">
        <v>126</v>
      </c>
      <c r="C24" s="8"/>
      <c r="D24" s="9"/>
      <c r="E24" s="9"/>
      <c r="F24" s="250">
        <v>52944</v>
      </c>
      <c r="G24" s="166"/>
      <c r="H24" s="9"/>
      <c r="I24" s="9"/>
      <c r="J24" s="183"/>
      <c r="K24" s="8"/>
    </row>
    <row r="25" spans="2:11" ht="13.5" thickBot="1">
      <c r="B25" s="20" t="s">
        <v>133</v>
      </c>
      <c r="C25" s="16"/>
      <c r="D25" s="14"/>
      <c r="E25" s="14"/>
      <c r="F25" s="14"/>
      <c r="G25" s="14"/>
      <c r="H25" s="14"/>
      <c r="I25" s="14"/>
      <c r="J25" s="10"/>
      <c r="K25" s="10"/>
    </row>
    <row r="26" spans="2:11" ht="13.5" thickBot="1">
      <c r="B26" s="40" t="s">
        <v>118</v>
      </c>
      <c r="C26" s="18"/>
      <c r="D26" s="18"/>
      <c r="E26" s="18"/>
      <c r="F26" s="18"/>
      <c r="G26" s="18"/>
      <c r="H26" s="18"/>
      <c r="I26" s="18"/>
      <c r="J26" s="14"/>
      <c r="K26" s="14"/>
    </row>
    <row r="32" ht="12.75">
      <c r="B32" t="s">
        <v>117</v>
      </c>
    </row>
    <row r="39" ht="12.75">
      <c r="H39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C1">
      <selection activeCell="M19" sqref="M19"/>
    </sheetView>
  </sheetViews>
  <sheetFormatPr defaultColWidth="11.421875" defaultRowHeight="12.75"/>
  <cols>
    <col min="2" max="2" width="42.421875" style="0" customWidth="1"/>
    <col min="3" max="4" width="11.8515625" style="0" customWidth="1"/>
    <col min="5" max="5" width="14.7109375" style="0" customWidth="1"/>
    <col min="6" max="6" width="15.00390625" style="0" customWidth="1"/>
    <col min="7" max="7" width="10.28125" style="0" customWidth="1"/>
    <col min="8" max="8" width="14.28125" style="0" customWidth="1"/>
    <col min="9" max="10" width="15.00390625" style="0" customWidth="1"/>
    <col min="12" max="12" width="16.140625" style="0" customWidth="1"/>
    <col min="13" max="13" width="15.8515625" style="0" customWidth="1"/>
    <col min="14" max="14" width="18.00390625" style="0" customWidth="1"/>
  </cols>
  <sheetData>
    <row r="1" spans="1:13" ht="12.75">
      <c r="A1" s="1" t="s">
        <v>0</v>
      </c>
      <c r="B1" s="1" t="s">
        <v>173</v>
      </c>
      <c r="C1" s="27" t="s">
        <v>54</v>
      </c>
      <c r="D1" s="27" t="s">
        <v>55</v>
      </c>
      <c r="E1" s="27" t="s">
        <v>55</v>
      </c>
      <c r="F1" s="27" t="s">
        <v>55</v>
      </c>
      <c r="G1" s="27" t="s">
        <v>56</v>
      </c>
      <c r="H1" s="27" t="s">
        <v>56</v>
      </c>
      <c r="I1" s="110" t="s">
        <v>56</v>
      </c>
      <c r="J1" s="27" t="s">
        <v>103</v>
      </c>
      <c r="K1" s="27" t="s">
        <v>57</v>
      </c>
      <c r="L1" s="27" t="s">
        <v>58</v>
      </c>
      <c r="M1" s="27" t="s">
        <v>59</v>
      </c>
    </row>
    <row r="2" spans="3:13" ht="12.75" customHeight="1">
      <c r="C2" s="28"/>
      <c r="D2" s="28" t="s">
        <v>60</v>
      </c>
      <c r="E2" s="28" t="s">
        <v>159</v>
      </c>
      <c r="F2" s="28" t="s">
        <v>1</v>
      </c>
      <c r="G2" s="28" t="s">
        <v>61</v>
      </c>
      <c r="H2" s="28" t="s">
        <v>62</v>
      </c>
      <c r="I2" s="111" t="s">
        <v>1</v>
      </c>
      <c r="J2" s="28"/>
      <c r="K2" s="28"/>
      <c r="L2" s="28"/>
      <c r="M2" s="28"/>
    </row>
    <row r="3" spans="3:13" ht="13.5" thickBot="1">
      <c r="C3" s="28" t="s">
        <v>63</v>
      </c>
      <c r="D3" s="28" t="s">
        <v>64</v>
      </c>
      <c r="E3" s="28" t="s">
        <v>132</v>
      </c>
      <c r="F3" s="28" t="s">
        <v>151</v>
      </c>
      <c r="G3" s="28" t="s">
        <v>65</v>
      </c>
      <c r="H3" s="28" t="s">
        <v>66</v>
      </c>
      <c r="I3" s="111" t="s">
        <v>151</v>
      </c>
      <c r="J3" s="124" t="s">
        <v>151</v>
      </c>
      <c r="K3" s="28" t="s">
        <v>67</v>
      </c>
      <c r="L3" s="28" t="s">
        <v>68</v>
      </c>
      <c r="M3" s="28" t="s">
        <v>69</v>
      </c>
    </row>
    <row r="4" spans="2:13" ht="12.75">
      <c r="B4" s="24" t="s">
        <v>138</v>
      </c>
      <c r="C4" s="255">
        <v>72</v>
      </c>
      <c r="D4" s="255">
        <v>3</v>
      </c>
      <c r="E4" s="255"/>
      <c r="F4" s="255">
        <v>75</v>
      </c>
      <c r="G4" s="255">
        <v>5434</v>
      </c>
      <c r="H4" s="255">
        <v>3698</v>
      </c>
      <c r="I4" s="255">
        <f>G4+H4</f>
        <v>9132</v>
      </c>
      <c r="J4" s="256">
        <v>0</v>
      </c>
      <c r="K4" s="255">
        <v>0</v>
      </c>
      <c r="L4" s="255">
        <v>0</v>
      </c>
      <c r="M4" s="255">
        <v>0</v>
      </c>
    </row>
    <row r="5" spans="2:13" ht="12.75">
      <c r="B5" s="25" t="s">
        <v>114</v>
      </c>
      <c r="C5" s="13">
        <v>38</v>
      </c>
      <c r="D5" s="13"/>
      <c r="E5" s="203"/>
      <c r="F5" s="203">
        <v>146</v>
      </c>
      <c r="G5" s="13"/>
      <c r="H5" s="13"/>
      <c r="I5" s="203">
        <v>29568</v>
      </c>
      <c r="J5" s="13">
        <v>138</v>
      </c>
      <c r="K5" s="13"/>
      <c r="L5" s="13"/>
      <c r="M5" s="13"/>
    </row>
    <row r="6" spans="2:13" ht="12.75">
      <c r="B6" s="25" t="s">
        <v>115</v>
      </c>
      <c r="C6" s="299">
        <v>18857</v>
      </c>
      <c r="D6" s="299">
        <v>578</v>
      </c>
      <c r="E6" s="299">
        <v>167</v>
      </c>
      <c r="F6" s="299"/>
      <c r="G6" s="299">
        <v>6620</v>
      </c>
      <c r="H6" s="299">
        <v>7665</v>
      </c>
      <c r="I6" s="299">
        <v>157772</v>
      </c>
      <c r="J6" s="299">
        <v>1342</v>
      </c>
      <c r="K6" s="9">
        <v>501</v>
      </c>
      <c r="L6" s="9">
        <v>100</v>
      </c>
      <c r="M6" s="9">
        <v>4718</v>
      </c>
    </row>
    <row r="7" spans="2:13" s="43" customFormat="1" ht="12.75">
      <c r="B7" s="25" t="s">
        <v>76</v>
      </c>
      <c r="C7" s="139"/>
      <c r="D7" s="139"/>
      <c r="E7" s="139"/>
      <c r="F7" s="139"/>
      <c r="G7" s="139">
        <v>3401</v>
      </c>
      <c r="H7" s="139">
        <v>1550</v>
      </c>
      <c r="I7" s="235">
        <v>20864</v>
      </c>
      <c r="J7" s="139">
        <v>125</v>
      </c>
      <c r="K7" s="23"/>
      <c r="L7" s="23"/>
      <c r="M7" s="23"/>
    </row>
    <row r="8" spans="2:13" ht="12.75">
      <c r="B8" s="25" t="s">
        <v>119</v>
      </c>
      <c r="C8" s="9"/>
      <c r="D8" s="9">
        <v>125</v>
      </c>
      <c r="E8" s="9"/>
      <c r="F8" s="9">
        <v>125</v>
      </c>
      <c r="G8" s="9">
        <v>2210</v>
      </c>
      <c r="H8" s="9">
        <v>2568</v>
      </c>
      <c r="I8" s="9">
        <v>4778</v>
      </c>
      <c r="J8" s="9"/>
      <c r="K8" s="9"/>
      <c r="L8" s="9"/>
      <c r="M8" s="9"/>
    </row>
    <row r="9" spans="2:13" ht="12.75">
      <c r="B9" s="25" t="s">
        <v>9</v>
      </c>
      <c r="C9" s="269">
        <v>59</v>
      </c>
      <c r="D9" s="82">
        <v>0</v>
      </c>
      <c r="E9" s="82">
        <v>0</v>
      </c>
      <c r="F9" s="82">
        <v>0</v>
      </c>
      <c r="G9" s="269">
        <v>2890</v>
      </c>
      <c r="H9" s="269">
        <v>989</v>
      </c>
      <c r="I9" s="270">
        <v>11476</v>
      </c>
      <c r="J9" s="270">
        <v>21</v>
      </c>
      <c r="K9" s="9">
        <v>0</v>
      </c>
      <c r="L9" s="9">
        <v>0</v>
      </c>
      <c r="M9" s="9">
        <v>0</v>
      </c>
    </row>
    <row r="10" spans="2:13" ht="12.75">
      <c r="B10" s="25" t="s">
        <v>10</v>
      </c>
      <c r="C10" s="97">
        <v>8</v>
      </c>
      <c r="D10" s="97">
        <v>39</v>
      </c>
      <c r="E10" s="97"/>
      <c r="F10" s="97">
        <f>C10+D10</f>
        <v>47</v>
      </c>
      <c r="G10" s="95">
        <v>1443</v>
      </c>
      <c r="H10" s="95">
        <v>912</v>
      </c>
      <c r="I10" s="95">
        <f>G10+H10</f>
        <v>2355</v>
      </c>
      <c r="J10" s="95"/>
      <c r="K10" s="95"/>
      <c r="L10" s="95"/>
      <c r="M10" s="95"/>
    </row>
    <row r="11" spans="2:14" ht="12.75">
      <c r="B11" s="121" t="s">
        <v>160</v>
      </c>
      <c r="C11" s="273">
        <v>41</v>
      </c>
      <c r="D11" s="273">
        <v>0</v>
      </c>
      <c r="E11" s="273">
        <v>0</v>
      </c>
      <c r="F11" s="273">
        <v>0</v>
      </c>
      <c r="G11" s="273">
        <v>2952</v>
      </c>
      <c r="H11" s="273">
        <v>2104</v>
      </c>
      <c r="I11" s="273">
        <f>G11+H11</f>
        <v>5056</v>
      </c>
      <c r="J11" s="278">
        <v>449</v>
      </c>
      <c r="K11" s="120">
        <v>0</v>
      </c>
      <c r="L11" s="120">
        <v>0</v>
      </c>
      <c r="M11" s="293">
        <v>0</v>
      </c>
      <c r="N11" s="94"/>
    </row>
    <row r="12" spans="2:13" s="48" customFormat="1" ht="12.75">
      <c r="B12" s="49" t="s">
        <v>96</v>
      </c>
      <c r="C12" s="89"/>
      <c r="D12" s="89"/>
      <c r="E12" s="168"/>
      <c r="F12" s="89"/>
      <c r="G12" s="89"/>
      <c r="H12" s="89"/>
      <c r="I12" s="89"/>
      <c r="J12" s="89"/>
      <c r="K12" s="9"/>
      <c r="L12" s="9"/>
      <c r="M12" s="9"/>
    </row>
    <row r="13" spans="2:13" ht="12.75">
      <c r="B13" s="25" t="s">
        <v>11</v>
      </c>
      <c r="C13" s="76">
        <v>559</v>
      </c>
      <c r="D13" s="76">
        <v>276</v>
      </c>
      <c r="E13" s="76">
        <v>0</v>
      </c>
      <c r="F13" s="76">
        <v>1380</v>
      </c>
      <c r="G13" s="76">
        <v>7424</v>
      </c>
      <c r="H13" s="76">
        <v>6263</v>
      </c>
      <c r="I13" s="79">
        <v>71287</v>
      </c>
      <c r="J13" s="79">
        <v>608</v>
      </c>
      <c r="K13" s="9">
        <v>203</v>
      </c>
      <c r="L13" s="9">
        <v>0</v>
      </c>
      <c r="M13" s="9">
        <v>531</v>
      </c>
    </row>
    <row r="14" spans="2:14" ht="12.75">
      <c r="B14" s="25" t="s">
        <v>12</v>
      </c>
      <c r="C14" s="95">
        <v>8</v>
      </c>
      <c r="D14" s="95">
        <v>0</v>
      </c>
      <c r="E14" s="95">
        <v>0</v>
      </c>
      <c r="F14" s="95">
        <v>0</v>
      </c>
      <c r="G14" s="95">
        <v>767</v>
      </c>
      <c r="H14" s="95">
        <v>608</v>
      </c>
      <c r="I14" s="79">
        <v>5948</v>
      </c>
      <c r="J14" s="95">
        <v>0</v>
      </c>
      <c r="K14" s="95">
        <v>0</v>
      </c>
      <c r="L14" s="95">
        <v>0</v>
      </c>
      <c r="M14" s="95">
        <v>0</v>
      </c>
      <c r="N14" s="114"/>
    </row>
    <row r="15" spans="2:13" ht="12.75">
      <c r="B15" s="19" t="s">
        <v>77</v>
      </c>
      <c r="C15" s="123">
        <v>8</v>
      </c>
      <c r="D15" s="79">
        <v>0</v>
      </c>
      <c r="E15" s="79">
        <v>0</v>
      </c>
      <c r="F15" s="123">
        <v>0</v>
      </c>
      <c r="G15" s="79">
        <v>1673</v>
      </c>
      <c r="H15" s="79">
        <v>726</v>
      </c>
      <c r="I15" s="79">
        <v>8910</v>
      </c>
      <c r="J15" s="117">
        <v>0</v>
      </c>
      <c r="K15" s="117">
        <v>0</v>
      </c>
      <c r="L15" s="79">
        <v>0</v>
      </c>
      <c r="M15" s="79">
        <v>0</v>
      </c>
    </row>
    <row r="16" spans="2:13" ht="12.75">
      <c r="B16" s="25" t="s">
        <v>13</v>
      </c>
      <c r="C16" s="299">
        <v>24</v>
      </c>
      <c r="D16" s="299">
        <v>78</v>
      </c>
      <c r="E16" s="299">
        <v>1</v>
      </c>
      <c r="F16" s="299">
        <v>468</v>
      </c>
      <c r="G16" s="299">
        <v>1106</v>
      </c>
      <c r="H16" s="299">
        <v>1777</v>
      </c>
      <c r="I16" s="299">
        <v>20869</v>
      </c>
      <c r="J16" s="299">
        <v>102</v>
      </c>
      <c r="K16" s="299">
        <v>0</v>
      </c>
      <c r="L16" s="299">
        <v>0</v>
      </c>
      <c r="M16" s="299">
        <v>0</v>
      </c>
    </row>
    <row r="17" spans="2:13" ht="12.75">
      <c r="B17" s="25" t="s">
        <v>14</v>
      </c>
      <c r="C17" s="299">
        <v>0</v>
      </c>
      <c r="D17" s="299">
        <v>0</v>
      </c>
      <c r="E17" s="299">
        <v>0</v>
      </c>
      <c r="F17" s="299">
        <v>0</v>
      </c>
      <c r="G17" s="299">
        <v>357</v>
      </c>
      <c r="H17" s="299">
        <v>109</v>
      </c>
      <c r="I17" s="299">
        <v>1777</v>
      </c>
      <c r="J17" s="299"/>
      <c r="K17" s="299">
        <v>0</v>
      </c>
      <c r="L17" s="313">
        <v>0</v>
      </c>
      <c r="M17" s="299">
        <v>0</v>
      </c>
    </row>
    <row r="18" spans="2:13" ht="12.75">
      <c r="B18" s="25" t="s">
        <v>15</v>
      </c>
      <c r="C18" s="95">
        <v>327</v>
      </c>
      <c r="D18" s="95">
        <v>273</v>
      </c>
      <c r="E18" s="95">
        <v>4</v>
      </c>
      <c r="F18" s="95">
        <v>1402</v>
      </c>
      <c r="G18" s="95">
        <v>5029</v>
      </c>
      <c r="H18" s="95">
        <v>8632</v>
      </c>
      <c r="I18" s="95">
        <v>49189</v>
      </c>
      <c r="J18" s="95">
        <v>314</v>
      </c>
      <c r="K18" s="9">
        <v>92</v>
      </c>
      <c r="L18" s="136"/>
      <c r="M18" s="76"/>
    </row>
    <row r="19" spans="2:13" ht="12.75">
      <c r="B19" s="25" t="s">
        <v>16</v>
      </c>
      <c r="C19" s="211">
        <v>76</v>
      </c>
      <c r="D19" s="211"/>
      <c r="E19" s="211"/>
      <c r="F19" s="211"/>
      <c r="G19" s="184">
        <v>3104</v>
      </c>
      <c r="H19" s="184">
        <v>1460</v>
      </c>
      <c r="I19" s="184">
        <f>SUM(G19:H19)</f>
        <v>4564</v>
      </c>
      <c r="J19" s="184">
        <v>98</v>
      </c>
      <c r="K19" s="184"/>
      <c r="L19" s="212"/>
      <c r="M19" s="184"/>
    </row>
    <row r="20" spans="2:13" ht="12.75">
      <c r="B20" s="25" t="s">
        <v>17</v>
      </c>
      <c r="C20" s="218">
        <v>194</v>
      </c>
      <c r="D20" s="218">
        <v>221</v>
      </c>
      <c r="E20" s="218">
        <v>19</v>
      </c>
      <c r="F20" s="218">
        <v>240</v>
      </c>
      <c r="G20" s="218">
        <v>4435</v>
      </c>
      <c r="H20" s="218">
        <v>2857</v>
      </c>
      <c r="I20" s="218">
        <v>7292</v>
      </c>
      <c r="J20" s="217">
        <v>118</v>
      </c>
      <c r="K20" s="218">
        <v>143</v>
      </c>
      <c r="L20" s="216">
        <v>69</v>
      </c>
      <c r="M20" s="218">
        <v>109</v>
      </c>
    </row>
    <row r="21" spans="2:13" ht="12.75">
      <c r="B21" s="25" t="s">
        <v>134</v>
      </c>
      <c r="C21" s="9"/>
      <c r="D21" s="9"/>
      <c r="E21" s="9"/>
      <c r="F21" s="9"/>
      <c r="G21" s="9"/>
      <c r="H21" s="9"/>
      <c r="I21" s="9"/>
      <c r="J21" s="13"/>
      <c r="K21" s="13"/>
      <c r="L21" s="13"/>
      <c r="M21" s="13"/>
    </row>
    <row r="22" spans="2:13" ht="12.75">
      <c r="B22" s="25" t="s">
        <v>126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3.5" thickBot="1">
      <c r="B23" s="26" t="s">
        <v>133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</row>
    <row r="24" spans="2:13" ht="13.5" thickBot="1">
      <c r="B24" s="106" t="s">
        <v>18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6" spans="3:4" ht="12.75">
      <c r="C26" s="1" t="s">
        <v>55</v>
      </c>
      <c r="D26" t="s">
        <v>152</v>
      </c>
    </row>
    <row r="27" spans="3:4" ht="12.75">
      <c r="C27" s="1" t="s">
        <v>56</v>
      </c>
      <c r="D27" t="s">
        <v>153</v>
      </c>
    </row>
    <row r="28" spans="3:4" ht="12.75">
      <c r="C28" s="1" t="s">
        <v>57</v>
      </c>
      <c r="D28" t="s">
        <v>70</v>
      </c>
    </row>
    <row r="29" spans="3:6" ht="12.75">
      <c r="C29" s="41" t="s">
        <v>103</v>
      </c>
      <c r="D29" s="90" t="s">
        <v>157</v>
      </c>
      <c r="E29" s="90"/>
      <c r="F29" s="90"/>
    </row>
    <row r="31" ht="12.75">
      <c r="C31" s="5"/>
    </row>
    <row r="33" ht="12.75">
      <c r="B33" t="s">
        <v>117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6">
      <selection activeCell="D28" sqref="D28"/>
    </sheetView>
  </sheetViews>
  <sheetFormatPr defaultColWidth="11.421875" defaultRowHeight="12.75"/>
  <cols>
    <col min="2" max="2" width="43.28125" style="0" customWidth="1"/>
    <col min="4" max="4" width="14.421875" style="0" customWidth="1"/>
    <col min="6" max="6" width="18.421875" style="0" customWidth="1"/>
  </cols>
  <sheetData>
    <row r="1" spans="1:2" ht="13.5" thickBot="1">
      <c r="A1" s="1" t="s">
        <v>0</v>
      </c>
      <c r="B1" s="1" t="s">
        <v>174</v>
      </c>
    </row>
    <row r="2" spans="3:6" ht="13.5" thickBot="1">
      <c r="C2" s="29" t="s">
        <v>1</v>
      </c>
      <c r="D2" s="29" t="s">
        <v>71</v>
      </c>
      <c r="E2" s="29" t="s">
        <v>72</v>
      </c>
      <c r="F2" s="29" t="s">
        <v>73</v>
      </c>
    </row>
    <row r="3" spans="2:9" ht="12.75">
      <c r="B3" s="24" t="s">
        <v>138</v>
      </c>
      <c r="C3" s="180"/>
      <c r="D3" s="136">
        <v>41896</v>
      </c>
      <c r="E3" s="317">
        <v>2913</v>
      </c>
      <c r="F3" s="318"/>
      <c r="G3" s="257" t="s">
        <v>188</v>
      </c>
      <c r="H3" s="94"/>
      <c r="I3" s="94"/>
    </row>
    <row r="4" spans="2:6" ht="12.75">
      <c r="B4" s="25" t="s">
        <v>114</v>
      </c>
      <c r="C4" s="9">
        <v>41132</v>
      </c>
      <c r="D4" s="9">
        <v>34470</v>
      </c>
      <c r="E4" s="9">
        <v>6121</v>
      </c>
      <c r="F4" s="165">
        <v>541</v>
      </c>
    </row>
    <row r="5" spans="2:6" ht="12.75">
      <c r="B5" s="25" t="s">
        <v>115</v>
      </c>
      <c r="C5" s="17">
        <f>SUM(C5:F5)</f>
        <v>23377</v>
      </c>
      <c r="D5" s="299">
        <v>5548</v>
      </c>
      <c r="E5" s="299">
        <v>1522</v>
      </c>
      <c r="F5" s="299">
        <v>16307</v>
      </c>
    </row>
    <row r="6" spans="2:6" s="43" customFormat="1" ht="12.75">
      <c r="B6" s="25" t="s">
        <v>76</v>
      </c>
      <c r="C6" s="139">
        <v>20183</v>
      </c>
      <c r="D6" s="139">
        <v>16981</v>
      </c>
      <c r="E6" s="139">
        <v>2500</v>
      </c>
      <c r="F6" s="139">
        <v>736</v>
      </c>
    </row>
    <row r="7" spans="2:6" ht="12.75">
      <c r="B7" s="25" t="s">
        <v>119</v>
      </c>
      <c r="C7" s="9">
        <v>21315</v>
      </c>
      <c r="D7" s="9">
        <v>15197</v>
      </c>
      <c r="E7" s="9">
        <v>3865</v>
      </c>
      <c r="F7" s="9">
        <v>2253</v>
      </c>
    </row>
    <row r="8" spans="2:12" ht="12.75" customHeight="1">
      <c r="B8" s="25" t="s">
        <v>9</v>
      </c>
      <c r="C8" s="17"/>
      <c r="D8" s="271">
        <v>23167</v>
      </c>
      <c r="E8" s="319" t="s">
        <v>192</v>
      </c>
      <c r="F8" s="320"/>
      <c r="G8" s="43" t="s">
        <v>193</v>
      </c>
      <c r="L8" t="s">
        <v>194</v>
      </c>
    </row>
    <row r="9" spans="2:6" ht="12.75">
      <c r="B9" s="25" t="s">
        <v>10</v>
      </c>
      <c r="C9" s="95">
        <v>8754</v>
      </c>
      <c r="D9" s="95">
        <v>6257</v>
      </c>
      <c r="E9" s="95">
        <v>1931</v>
      </c>
      <c r="F9" s="95">
        <v>566</v>
      </c>
    </row>
    <row r="10" spans="2:6" ht="12.75">
      <c r="B10" s="121" t="s">
        <v>160</v>
      </c>
      <c r="C10" s="273">
        <v>20830</v>
      </c>
      <c r="D10" s="273">
        <v>17342</v>
      </c>
      <c r="E10" s="273">
        <v>2681</v>
      </c>
      <c r="F10" s="273">
        <v>807</v>
      </c>
    </row>
    <row r="11" spans="2:6" s="48" customFormat="1" ht="12.75">
      <c r="B11" s="167" t="s">
        <v>96</v>
      </c>
      <c r="C11" s="89"/>
      <c r="D11" s="89"/>
      <c r="E11" s="89"/>
      <c r="F11" s="89"/>
    </row>
    <row r="12" spans="2:6" ht="12.75">
      <c r="B12" s="25" t="s">
        <v>11</v>
      </c>
      <c r="C12" s="250">
        <v>52543</v>
      </c>
      <c r="D12" s="184">
        <v>47034</v>
      </c>
      <c r="E12" s="184">
        <v>2864</v>
      </c>
      <c r="F12" s="184">
        <v>2645</v>
      </c>
    </row>
    <row r="13" spans="2:7" ht="12.75">
      <c r="B13" s="25" t="s">
        <v>12</v>
      </c>
      <c r="C13" s="95">
        <v>620</v>
      </c>
      <c r="D13" s="95">
        <v>0</v>
      </c>
      <c r="E13" s="95">
        <v>235</v>
      </c>
      <c r="F13" s="95">
        <v>385</v>
      </c>
      <c r="G13" s="114"/>
    </row>
    <row r="14" spans="2:6" ht="12.75">
      <c r="B14" s="19" t="s">
        <v>77</v>
      </c>
      <c r="C14" s="79">
        <v>1043</v>
      </c>
      <c r="D14" s="79">
        <v>0</v>
      </c>
      <c r="E14" s="79">
        <v>538</v>
      </c>
      <c r="F14" s="79">
        <v>505</v>
      </c>
    </row>
    <row r="15" spans="2:6" ht="12.75">
      <c r="B15" s="188" t="s">
        <v>13</v>
      </c>
      <c r="C15" s="299">
        <v>20717</v>
      </c>
      <c r="D15" s="299">
        <v>17689</v>
      </c>
      <c r="E15" s="299">
        <v>2210</v>
      </c>
      <c r="F15" s="299">
        <v>818</v>
      </c>
    </row>
    <row r="16" spans="2:8" ht="12.75">
      <c r="B16" s="25" t="s">
        <v>14</v>
      </c>
      <c r="C16" s="314" t="s">
        <v>206</v>
      </c>
      <c r="D16" s="309" t="s">
        <v>207</v>
      </c>
      <c r="E16" s="299" t="s">
        <v>208</v>
      </c>
      <c r="F16" s="299" t="s">
        <v>209</v>
      </c>
      <c r="G16" s="138"/>
      <c r="H16" s="81"/>
    </row>
    <row r="17" spans="2:6" ht="12.75">
      <c r="B17" s="189" t="s">
        <v>15</v>
      </c>
      <c r="C17" s="97">
        <v>38371</v>
      </c>
      <c r="D17" s="135">
        <v>34714</v>
      </c>
      <c r="E17" s="76">
        <v>3657</v>
      </c>
      <c r="F17" s="95"/>
    </row>
    <row r="18" spans="2:6" ht="12.75">
      <c r="B18" s="25" t="s">
        <v>16</v>
      </c>
      <c r="C18" s="143">
        <f>SUM(D18:E18)</f>
        <v>18291</v>
      </c>
      <c r="D18" s="143">
        <v>15361</v>
      </c>
      <c r="E18" s="143">
        <v>2930</v>
      </c>
      <c r="F18" s="143"/>
    </row>
    <row r="19" spans="2:6" ht="12.75">
      <c r="B19" s="25" t="s">
        <v>17</v>
      </c>
      <c r="C19" s="227">
        <v>26044</v>
      </c>
      <c r="D19" s="214">
        <v>22269</v>
      </c>
      <c r="E19" s="215">
        <v>2734</v>
      </c>
      <c r="F19" s="215">
        <v>953</v>
      </c>
    </row>
    <row r="20" spans="2:6" ht="12.75">
      <c r="B20" s="25" t="s">
        <v>134</v>
      </c>
      <c r="C20" s="9"/>
      <c r="D20" s="9"/>
      <c r="E20" s="23"/>
      <c r="F20" s="9"/>
    </row>
    <row r="21" spans="2:6" s="45" customFormat="1" ht="15">
      <c r="B21" s="25" t="s">
        <v>126</v>
      </c>
      <c r="C21" s="246">
        <v>102777</v>
      </c>
      <c r="D21" s="247">
        <v>100294</v>
      </c>
      <c r="E21" s="246">
        <v>2483</v>
      </c>
      <c r="F21" s="46"/>
    </row>
    <row r="22" spans="2:6" ht="13.5" thickBot="1">
      <c r="B22" s="26" t="s">
        <v>133</v>
      </c>
      <c r="C22" s="11"/>
      <c r="D22" s="11"/>
      <c r="E22" s="11"/>
      <c r="F22" s="11"/>
    </row>
    <row r="23" spans="2:6" ht="13.5" thickBot="1">
      <c r="B23" s="105" t="s">
        <v>18</v>
      </c>
      <c r="C23" s="22"/>
      <c r="D23" s="22"/>
      <c r="E23" s="22"/>
      <c r="F23" s="22"/>
    </row>
    <row r="25" spans="3:4" ht="12.75">
      <c r="C25" s="1" t="s">
        <v>74</v>
      </c>
      <c r="D25" t="s">
        <v>75</v>
      </c>
    </row>
    <row r="27" spans="2:10" ht="12.75">
      <c r="B27" t="s">
        <v>117</v>
      </c>
      <c r="J27" t="s">
        <v>218</v>
      </c>
    </row>
    <row r="28" ht="12.75">
      <c r="J28" t="s">
        <v>219</v>
      </c>
    </row>
  </sheetData>
  <sheetProtection/>
  <mergeCells count="2">
    <mergeCell ref="E3:F3"/>
    <mergeCell ref="E8:F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3">
      <selection activeCell="J28" sqref="J28"/>
    </sheetView>
  </sheetViews>
  <sheetFormatPr defaultColWidth="11.421875" defaultRowHeight="12.75"/>
  <cols>
    <col min="2" max="2" width="43.8515625" style="0" customWidth="1"/>
    <col min="4" max="4" width="16.8515625" style="0" customWidth="1"/>
  </cols>
  <sheetData>
    <row r="1" spans="1:2" ht="13.5" thickBot="1">
      <c r="A1" s="1" t="s">
        <v>0</v>
      </c>
      <c r="B1" s="1" t="s">
        <v>175</v>
      </c>
    </row>
    <row r="2" spans="3:6" ht="13.5" thickBot="1">
      <c r="C2" s="321" t="s">
        <v>49</v>
      </c>
      <c r="D2" s="322"/>
      <c r="E2" s="321" t="s">
        <v>50</v>
      </c>
      <c r="F2" s="322"/>
    </row>
    <row r="3" spans="2:6" ht="13.5" thickBot="1">
      <c r="B3" s="15"/>
      <c r="C3" s="14" t="s">
        <v>1</v>
      </c>
      <c r="D3" s="16" t="s">
        <v>51</v>
      </c>
      <c r="E3" s="18" t="s">
        <v>52</v>
      </c>
      <c r="F3" s="30" t="s">
        <v>53</v>
      </c>
    </row>
    <row r="4" spans="2:6" ht="12.75">
      <c r="B4" s="35" t="s">
        <v>138</v>
      </c>
      <c r="C4" s="180">
        <v>64</v>
      </c>
      <c r="D4" s="179">
        <v>0</v>
      </c>
      <c r="E4" s="180">
        <v>0</v>
      </c>
      <c r="F4" s="179">
        <v>0</v>
      </c>
    </row>
    <row r="5" spans="2:6" ht="12.75">
      <c r="B5" s="6" t="s">
        <v>114</v>
      </c>
      <c r="C5" s="8">
        <v>162</v>
      </c>
      <c r="D5" s="204">
        <v>28</v>
      </c>
      <c r="E5" s="8"/>
      <c r="F5" s="204"/>
    </row>
    <row r="6" spans="2:6" ht="12.75">
      <c r="B6" s="6" t="s">
        <v>115</v>
      </c>
      <c r="C6" s="299">
        <v>260</v>
      </c>
      <c r="D6" s="300">
        <v>122</v>
      </c>
      <c r="E6" s="9"/>
      <c r="F6" s="8"/>
    </row>
    <row r="7" spans="2:6" s="43" customFormat="1" ht="12.75">
      <c r="B7" s="6" t="s">
        <v>76</v>
      </c>
      <c r="C7" s="223">
        <v>135</v>
      </c>
      <c r="D7" s="223"/>
      <c r="E7" s="139">
        <v>0</v>
      </c>
      <c r="F7" s="223"/>
    </row>
    <row r="8" spans="2:6" ht="12.75">
      <c r="B8" s="6" t="s">
        <v>119</v>
      </c>
      <c r="C8" s="8">
        <v>74</v>
      </c>
      <c r="D8" s="8">
        <v>12</v>
      </c>
      <c r="E8" s="9"/>
      <c r="F8" s="8"/>
    </row>
    <row r="9" spans="2:6" ht="12.75">
      <c r="B9" s="6" t="s">
        <v>9</v>
      </c>
      <c r="C9" s="82">
        <v>121</v>
      </c>
      <c r="D9" s="272" t="s">
        <v>195</v>
      </c>
      <c r="E9" s="82">
        <v>0</v>
      </c>
      <c r="F9" s="83">
        <v>0</v>
      </c>
    </row>
    <row r="10" spans="2:6" ht="12.75">
      <c r="B10" s="6" t="s">
        <v>10</v>
      </c>
      <c r="C10" s="147">
        <v>30</v>
      </c>
      <c r="D10" s="8"/>
      <c r="E10" s="9"/>
      <c r="F10" s="8"/>
    </row>
    <row r="11" spans="2:7" ht="12.75">
      <c r="B11" s="122" t="s">
        <v>160</v>
      </c>
      <c r="C11" s="274">
        <v>45</v>
      </c>
      <c r="D11" s="274">
        <v>12</v>
      </c>
      <c r="E11" s="273">
        <v>0</v>
      </c>
      <c r="F11" s="274">
        <v>0</v>
      </c>
      <c r="G11" s="187"/>
    </row>
    <row r="12" spans="2:6" s="48" customFormat="1" ht="12.75">
      <c r="B12" s="49" t="s">
        <v>96</v>
      </c>
      <c r="C12" s="129"/>
      <c r="D12" s="129"/>
      <c r="E12" s="89"/>
      <c r="F12" s="50"/>
    </row>
    <row r="13" spans="2:6" ht="12.75">
      <c r="B13" s="6" t="s">
        <v>11</v>
      </c>
      <c r="C13" s="75">
        <v>252</v>
      </c>
      <c r="D13" s="75">
        <v>63</v>
      </c>
      <c r="E13" s="79">
        <v>330</v>
      </c>
      <c r="F13" s="8"/>
    </row>
    <row r="14" spans="2:7" ht="12.75">
      <c r="B14" s="6" t="s">
        <v>12</v>
      </c>
      <c r="C14" s="96">
        <v>30</v>
      </c>
      <c r="D14" s="96">
        <v>3</v>
      </c>
      <c r="E14" s="95">
        <v>0</v>
      </c>
      <c r="F14" s="96"/>
      <c r="G14" s="114"/>
    </row>
    <row r="15" spans="2:6" ht="12.75">
      <c r="B15" s="7" t="s">
        <v>77</v>
      </c>
      <c r="C15" s="206" t="s">
        <v>184</v>
      </c>
      <c r="D15" s="206" t="s">
        <v>184</v>
      </c>
      <c r="E15" s="207" t="s">
        <v>184</v>
      </c>
      <c r="F15" s="206" t="s">
        <v>184</v>
      </c>
    </row>
    <row r="16" spans="2:6" ht="12.75">
      <c r="B16" s="6" t="s">
        <v>13</v>
      </c>
      <c r="C16" s="307">
        <v>52</v>
      </c>
      <c r="D16" s="300">
        <v>13</v>
      </c>
      <c r="E16" s="299">
        <v>0</v>
      </c>
      <c r="F16" s="300">
        <v>0</v>
      </c>
    </row>
    <row r="17" spans="2:8" ht="12.75">
      <c r="B17" s="6" t="s">
        <v>14</v>
      </c>
      <c r="C17" s="315" t="s">
        <v>210</v>
      </c>
      <c r="D17" s="8">
        <v>0</v>
      </c>
      <c r="E17" s="9">
        <v>0</v>
      </c>
      <c r="F17" s="8">
        <v>0</v>
      </c>
      <c r="G17" s="138"/>
      <c r="H17" s="81"/>
    </row>
    <row r="18" spans="2:6" ht="12.75">
      <c r="B18" s="152" t="s">
        <v>15</v>
      </c>
      <c r="C18" s="96">
        <v>131</v>
      </c>
      <c r="D18" s="96">
        <v>69</v>
      </c>
      <c r="E18" s="95">
        <v>300</v>
      </c>
      <c r="F18" s="96"/>
    </row>
    <row r="19" spans="2:6" ht="12.75">
      <c r="B19" s="6" t="s">
        <v>16</v>
      </c>
      <c r="C19" s="144">
        <v>64</v>
      </c>
      <c r="D19" s="144">
        <v>7</v>
      </c>
      <c r="E19" s="143">
        <v>61</v>
      </c>
      <c r="F19" s="144"/>
    </row>
    <row r="20" spans="2:6" ht="12.75">
      <c r="B20" s="153" t="s">
        <v>17</v>
      </c>
      <c r="C20" s="75">
        <v>98</v>
      </c>
      <c r="D20" s="213">
        <v>22</v>
      </c>
      <c r="E20" s="76">
        <v>96</v>
      </c>
      <c r="F20" s="75">
        <v>0</v>
      </c>
    </row>
    <row r="21" spans="2:6" ht="12.75">
      <c r="B21" s="6" t="s">
        <v>134</v>
      </c>
      <c r="C21" s="8"/>
      <c r="D21" s="8"/>
      <c r="E21" s="9">
        <v>1214</v>
      </c>
      <c r="F21" s="8">
        <v>0</v>
      </c>
    </row>
    <row r="22" spans="2:6" ht="12.75">
      <c r="B22" s="6" t="s">
        <v>126</v>
      </c>
      <c r="C22" s="8"/>
      <c r="D22" s="8"/>
      <c r="E22" s="9"/>
      <c r="F22" s="8"/>
    </row>
    <row r="23" spans="2:6" ht="13.5" thickBot="1">
      <c r="B23" s="20" t="s">
        <v>133</v>
      </c>
      <c r="C23" s="10"/>
      <c r="D23" s="10"/>
      <c r="E23" s="101"/>
      <c r="F23" s="10"/>
    </row>
    <row r="24" spans="2:6" ht="13.5" thickBot="1">
      <c r="B24" s="104" t="s">
        <v>18</v>
      </c>
      <c r="C24" s="18"/>
      <c r="D24" s="18"/>
      <c r="E24" s="18"/>
      <c r="F24" s="18"/>
    </row>
    <row r="28" spans="2:10" ht="12.75">
      <c r="B28" t="s">
        <v>117</v>
      </c>
      <c r="J28" t="s">
        <v>217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zoomScalePageLayoutView="0" workbookViewId="0" topLeftCell="A30">
      <selection activeCell="L54" sqref="L54:P54"/>
    </sheetView>
  </sheetViews>
  <sheetFormatPr defaultColWidth="11.421875" defaultRowHeight="12.75"/>
  <cols>
    <col min="2" max="2" width="16.28125" style="0" customWidth="1"/>
    <col min="3" max="3" width="14.57421875" style="0" customWidth="1"/>
    <col min="5" max="5" width="12.57421875" style="0" customWidth="1"/>
    <col min="6" max="7" width="11.421875" style="0" customWidth="1"/>
    <col min="11" max="12" width="12.421875" style="0" customWidth="1"/>
    <col min="33" max="33" width="11.140625" style="0" customWidth="1"/>
    <col min="34" max="34" width="10.7109375" style="0" customWidth="1"/>
    <col min="35" max="36" width="11.8515625" style="0" customWidth="1"/>
    <col min="37" max="37" width="12.00390625" style="0" customWidth="1"/>
  </cols>
  <sheetData>
    <row r="1" spans="1:22" ht="12.75">
      <c r="A1" s="53" t="s">
        <v>0</v>
      </c>
      <c r="B1" s="53" t="s">
        <v>176</v>
      </c>
      <c r="V1" s="39"/>
    </row>
    <row r="2" ht="15.75">
      <c r="A2" s="2"/>
    </row>
    <row r="3" ht="12.75">
      <c r="A3" s="1" t="s">
        <v>19</v>
      </c>
    </row>
    <row r="4" spans="2:42" ht="13.5" thickBot="1">
      <c r="B4" s="56"/>
      <c r="C4" s="56" t="s">
        <v>20</v>
      </c>
      <c r="D4" s="56" t="s">
        <v>21</v>
      </c>
      <c r="E4" s="56" t="s">
        <v>22</v>
      </c>
      <c r="F4" s="56" t="s">
        <v>23</v>
      </c>
      <c r="G4" s="56" t="s">
        <v>129</v>
      </c>
      <c r="H4" s="5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7.25" customHeight="1">
      <c r="A5" s="34"/>
      <c r="B5" s="474"/>
      <c r="C5" s="476" t="s">
        <v>24</v>
      </c>
      <c r="D5" s="476"/>
      <c r="E5" s="476"/>
      <c r="F5" s="476"/>
      <c r="G5" s="477"/>
      <c r="H5" s="331" t="s">
        <v>25</v>
      </c>
      <c r="I5" s="332"/>
      <c r="J5" s="332"/>
      <c r="K5" s="332"/>
      <c r="L5" s="333"/>
      <c r="M5" s="331" t="s">
        <v>26</v>
      </c>
      <c r="N5" s="332"/>
      <c r="O5" s="332"/>
      <c r="P5" s="332"/>
      <c r="Q5" s="333"/>
      <c r="R5" s="331" t="s">
        <v>27</v>
      </c>
      <c r="S5" s="332"/>
      <c r="T5" s="332"/>
      <c r="U5" s="332"/>
      <c r="V5" s="333"/>
      <c r="W5" s="331" t="s">
        <v>28</v>
      </c>
      <c r="X5" s="332"/>
      <c r="Y5" s="332"/>
      <c r="Z5" s="332"/>
      <c r="AA5" s="333"/>
      <c r="AB5" s="331" t="s">
        <v>29</v>
      </c>
      <c r="AC5" s="332"/>
      <c r="AD5" s="332"/>
      <c r="AE5" s="332"/>
      <c r="AF5" s="333"/>
      <c r="AG5" s="331" t="s">
        <v>128</v>
      </c>
      <c r="AH5" s="332"/>
      <c r="AI5" s="332"/>
      <c r="AJ5" s="332"/>
      <c r="AK5" s="333"/>
      <c r="AL5" s="331" t="s">
        <v>30</v>
      </c>
      <c r="AM5" s="332"/>
      <c r="AN5" s="332"/>
      <c r="AO5" s="332"/>
      <c r="AP5" s="333"/>
    </row>
    <row r="6" spans="1:42" ht="12" customHeight="1" thickBot="1">
      <c r="A6" s="34"/>
      <c r="B6" s="475"/>
      <c r="C6" s="335"/>
      <c r="D6" s="335"/>
      <c r="E6" s="335"/>
      <c r="F6" s="335"/>
      <c r="G6" s="336"/>
      <c r="H6" s="334"/>
      <c r="I6" s="335"/>
      <c r="J6" s="335"/>
      <c r="K6" s="335"/>
      <c r="L6" s="336"/>
      <c r="M6" s="334"/>
      <c r="N6" s="335"/>
      <c r="O6" s="335"/>
      <c r="P6" s="335"/>
      <c r="Q6" s="336"/>
      <c r="R6" s="334"/>
      <c r="S6" s="335"/>
      <c r="T6" s="335"/>
      <c r="U6" s="335"/>
      <c r="V6" s="336"/>
      <c r="W6" s="334"/>
      <c r="X6" s="335"/>
      <c r="Y6" s="335"/>
      <c r="Z6" s="335"/>
      <c r="AA6" s="336"/>
      <c r="AB6" s="334"/>
      <c r="AC6" s="335"/>
      <c r="AD6" s="335"/>
      <c r="AE6" s="335"/>
      <c r="AF6" s="336"/>
      <c r="AG6" s="334"/>
      <c r="AH6" s="335"/>
      <c r="AI6" s="335"/>
      <c r="AJ6" s="335"/>
      <c r="AK6" s="336"/>
      <c r="AL6" s="334"/>
      <c r="AM6" s="335"/>
      <c r="AN6" s="335"/>
      <c r="AO6" s="335"/>
      <c r="AP6" s="336"/>
    </row>
    <row r="7" spans="1:42" ht="12.75">
      <c r="A7" s="34"/>
      <c r="B7" s="486"/>
      <c r="C7" s="3"/>
      <c r="D7" s="3"/>
      <c r="E7" s="3"/>
      <c r="F7" s="3"/>
      <c r="G7" s="54"/>
      <c r="H7" s="3"/>
      <c r="I7" s="3"/>
      <c r="J7" s="3"/>
      <c r="K7" s="3"/>
      <c r="L7" s="54"/>
      <c r="M7" s="3"/>
      <c r="N7" s="3"/>
      <c r="O7" s="3"/>
      <c r="P7" s="3"/>
      <c r="Q7" s="54"/>
      <c r="R7" s="3"/>
      <c r="S7" s="3"/>
      <c r="T7" s="3"/>
      <c r="U7" s="3"/>
      <c r="V7" s="71"/>
      <c r="W7" s="3"/>
      <c r="X7" s="3"/>
      <c r="Y7" s="3"/>
      <c r="Z7" s="3"/>
      <c r="AA7" s="54"/>
      <c r="AB7" s="3"/>
      <c r="AC7" s="3"/>
      <c r="AD7" s="3"/>
      <c r="AE7" s="3"/>
      <c r="AF7" s="54"/>
      <c r="AG7" s="3"/>
      <c r="AH7" s="3"/>
      <c r="AI7" s="3"/>
      <c r="AJ7" s="3"/>
      <c r="AK7" s="54"/>
      <c r="AL7" s="3"/>
      <c r="AM7" s="3"/>
      <c r="AN7" s="3"/>
      <c r="AO7" s="3"/>
      <c r="AP7" s="54"/>
    </row>
    <row r="8" spans="1:42" s="4" customFormat="1" ht="13.5" thickBot="1">
      <c r="A8" s="63"/>
      <c r="B8" s="475"/>
      <c r="C8" s="68" t="s">
        <v>31</v>
      </c>
      <c r="D8" s="69" t="s">
        <v>32</v>
      </c>
      <c r="E8" s="69" t="s">
        <v>33</v>
      </c>
      <c r="F8" s="69" t="s">
        <v>34</v>
      </c>
      <c r="G8" s="55" t="s">
        <v>130</v>
      </c>
      <c r="H8" s="69" t="s">
        <v>31</v>
      </c>
      <c r="I8" s="69" t="s">
        <v>32</v>
      </c>
      <c r="J8" s="69" t="s">
        <v>33</v>
      </c>
      <c r="K8" s="69" t="s">
        <v>34</v>
      </c>
      <c r="L8" s="55" t="s">
        <v>130</v>
      </c>
      <c r="M8" s="69" t="s">
        <v>31</v>
      </c>
      <c r="N8" s="69" t="s">
        <v>32</v>
      </c>
      <c r="O8" s="69" t="s">
        <v>33</v>
      </c>
      <c r="P8" s="69" t="s">
        <v>34</v>
      </c>
      <c r="Q8" s="55" t="s">
        <v>130</v>
      </c>
      <c r="R8" s="69" t="s">
        <v>31</v>
      </c>
      <c r="S8" s="69" t="s">
        <v>32</v>
      </c>
      <c r="T8" s="69" t="s">
        <v>33</v>
      </c>
      <c r="U8" s="69" t="s">
        <v>34</v>
      </c>
      <c r="V8" s="55" t="s">
        <v>130</v>
      </c>
      <c r="W8" s="69" t="s">
        <v>31</v>
      </c>
      <c r="X8" s="69" t="s">
        <v>32</v>
      </c>
      <c r="Y8" s="69" t="s">
        <v>33</v>
      </c>
      <c r="Z8" s="69" t="s">
        <v>34</v>
      </c>
      <c r="AA8" s="55" t="s">
        <v>130</v>
      </c>
      <c r="AB8" s="69" t="s">
        <v>31</v>
      </c>
      <c r="AC8" s="69" t="s">
        <v>32</v>
      </c>
      <c r="AD8" s="69" t="s">
        <v>33</v>
      </c>
      <c r="AE8" s="69" t="s">
        <v>34</v>
      </c>
      <c r="AF8" s="55" t="s">
        <v>130</v>
      </c>
      <c r="AG8" s="69" t="s">
        <v>31</v>
      </c>
      <c r="AH8" s="69" t="s">
        <v>32</v>
      </c>
      <c r="AI8" s="69" t="s">
        <v>33</v>
      </c>
      <c r="AJ8" s="69" t="s">
        <v>34</v>
      </c>
      <c r="AK8" s="55" t="s">
        <v>130</v>
      </c>
      <c r="AL8" s="69" t="s">
        <v>31</v>
      </c>
      <c r="AM8" s="69" t="s">
        <v>32</v>
      </c>
      <c r="AN8" s="69" t="s">
        <v>33</v>
      </c>
      <c r="AO8" s="69" t="s">
        <v>34</v>
      </c>
      <c r="AP8" s="70" t="s">
        <v>130</v>
      </c>
    </row>
    <row r="9" spans="1:42" ht="12.75">
      <c r="A9" s="34"/>
      <c r="B9" s="57"/>
      <c r="C9" s="352">
        <v>0</v>
      </c>
      <c r="D9" s="353">
        <v>0</v>
      </c>
      <c r="E9" s="353">
        <v>0</v>
      </c>
      <c r="F9" s="353">
        <v>0</v>
      </c>
      <c r="G9" s="327">
        <v>0</v>
      </c>
      <c r="H9" s="352">
        <v>12</v>
      </c>
      <c r="I9" s="353">
        <v>10</v>
      </c>
      <c r="J9" s="353">
        <v>0</v>
      </c>
      <c r="K9" s="353">
        <v>2</v>
      </c>
      <c r="L9" s="327">
        <v>0.2</v>
      </c>
      <c r="M9" s="352">
        <v>0</v>
      </c>
      <c r="N9" s="353"/>
      <c r="O9" s="353"/>
      <c r="P9" s="353"/>
      <c r="Q9" s="327"/>
      <c r="R9" s="352">
        <v>0</v>
      </c>
      <c r="S9" s="353"/>
      <c r="T9" s="353"/>
      <c r="U9" s="353"/>
      <c r="V9" s="327"/>
      <c r="W9" s="352">
        <v>0</v>
      </c>
      <c r="X9" s="353"/>
      <c r="Y9" s="353"/>
      <c r="Z9" s="353"/>
      <c r="AA9" s="327"/>
      <c r="AB9" s="352">
        <v>0</v>
      </c>
      <c r="AC9" s="353"/>
      <c r="AD9" s="353"/>
      <c r="AE9" s="353"/>
      <c r="AF9" s="327"/>
      <c r="AG9" s="352">
        <v>0</v>
      </c>
      <c r="AH9" s="353"/>
      <c r="AI9" s="401"/>
      <c r="AJ9" s="400"/>
      <c r="AK9" s="329"/>
      <c r="AL9" s="352">
        <v>4</v>
      </c>
      <c r="AM9" s="353">
        <v>5</v>
      </c>
      <c r="AN9" s="353">
        <v>0</v>
      </c>
      <c r="AO9" s="352">
        <v>0</v>
      </c>
      <c r="AP9" s="329">
        <v>0</v>
      </c>
    </row>
    <row r="10" spans="1:42" ht="12.75">
      <c r="A10" s="34"/>
      <c r="B10" s="58" t="s">
        <v>139</v>
      </c>
      <c r="C10" s="326"/>
      <c r="D10" s="354"/>
      <c r="E10" s="354"/>
      <c r="F10" s="354"/>
      <c r="G10" s="371"/>
      <c r="H10" s="326"/>
      <c r="I10" s="354"/>
      <c r="J10" s="354"/>
      <c r="K10" s="354"/>
      <c r="L10" s="371"/>
      <c r="M10" s="326"/>
      <c r="N10" s="354"/>
      <c r="O10" s="354"/>
      <c r="P10" s="370"/>
      <c r="Q10" s="328"/>
      <c r="R10" s="326"/>
      <c r="S10" s="354"/>
      <c r="T10" s="354"/>
      <c r="U10" s="353"/>
      <c r="V10" s="328"/>
      <c r="W10" s="326"/>
      <c r="X10" s="354"/>
      <c r="Y10" s="354"/>
      <c r="Z10" s="354"/>
      <c r="AA10" s="328"/>
      <c r="AB10" s="326"/>
      <c r="AC10" s="354"/>
      <c r="AD10" s="354"/>
      <c r="AE10" s="354"/>
      <c r="AF10" s="328"/>
      <c r="AG10" s="326"/>
      <c r="AH10" s="354"/>
      <c r="AI10" s="359"/>
      <c r="AJ10" s="400"/>
      <c r="AK10" s="330"/>
      <c r="AL10" s="326"/>
      <c r="AM10" s="354"/>
      <c r="AN10" s="354"/>
      <c r="AO10" s="326"/>
      <c r="AP10" s="330"/>
    </row>
    <row r="11" spans="1:42" ht="12.75">
      <c r="A11" s="34"/>
      <c r="B11" s="57"/>
      <c r="C11" s="384">
        <v>1</v>
      </c>
      <c r="D11" s="345">
        <v>1</v>
      </c>
      <c r="E11" s="345"/>
      <c r="F11" s="345"/>
      <c r="G11" s="386"/>
      <c r="H11" s="402">
        <v>15</v>
      </c>
      <c r="I11" s="345">
        <v>15</v>
      </c>
      <c r="J11" s="345"/>
      <c r="K11" s="345"/>
      <c r="L11" s="386"/>
      <c r="M11" s="384">
        <v>1</v>
      </c>
      <c r="N11" s="345">
        <v>1</v>
      </c>
      <c r="O11" s="345"/>
      <c r="P11" s="345"/>
      <c r="Q11" s="386"/>
      <c r="R11" s="384">
        <v>2</v>
      </c>
      <c r="S11" s="345">
        <v>2</v>
      </c>
      <c r="T11" s="345"/>
      <c r="U11" s="345"/>
      <c r="V11" s="386"/>
      <c r="W11" s="384"/>
      <c r="X11" s="345"/>
      <c r="Y11" s="345"/>
      <c r="Z11" s="345"/>
      <c r="AA11" s="366"/>
      <c r="AB11" s="402"/>
      <c r="AC11" s="345"/>
      <c r="AD11" s="345"/>
      <c r="AE11" s="345"/>
      <c r="AF11" s="386"/>
      <c r="AG11" s="384">
        <v>1</v>
      </c>
      <c r="AH11" s="345">
        <v>1</v>
      </c>
      <c r="AI11" s="366"/>
      <c r="AJ11" s="439"/>
      <c r="AK11" s="390"/>
      <c r="AL11" s="384">
        <v>5</v>
      </c>
      <c r="AM11" s="345">
        <v>3</v>
      </c>
      <c r="AN11" s="345">
        <v>2</v>
      </c>
      <c r="AO11" s="384"/>
      <c r="AP11" s="390"/>
    </row>
    <row r="12" spans="1:42" ht="12.75">
      <c r="A12" s="34"/>
      <c r="B12" s="58" t="s">
        <v>35</v>
      </c>
      <c r="C12" s="385"/>
      <c r="D12" s="347"/>
      <c r="E12" s="347"/>
      <c r="F12" s="347"/>
      <c r="G12" s="387"/>
      <c r="H12" s="403"/>
      <c r="I12" s="347"/>
      <c r="J12" s="347"/>
      <c r="K12" s="347"/>
      <c r="L12" s="387"/>
      <c r="M12" s="385"/>
      <c r="N12" s="347"/>
      <c r="O12" s="347"/>
      <c r="P12" s="391"/>
      <c r="Q12" s="342"/>
      <c r="R12" s="385"/>
      <c r="S12" s="347"/>
      <c r="T12" s="347"/>
      <c r="U12" s="346"/>
      <c r="V12" s="342"/>
      <c r="W12" s="385"/>
      <c r="X12" s="347"/>
      <c r="Y12" s="347"/>
      <c r="Z12" s="347"/>
      <c r="AA12" s="367"/>
      <c r="AB12" s="403"/>
      <c r="AC12" s="347"/>
      <c r="AD12" s="347"/>
      <c r="AE12" s="347"/>
      <c r="AF12" s="342"/>
      <c r="AG12" s="385"/>
      <c r="AH12" s="347"/>
      <c r="AI12" s="367"/>
      <c r="AJ12" s="440"/>
      <c r="AK12" s="344"/>
      <c r="AL12" s="385"/>
      <c r="AM12" s="347"/>
      <c r="AN12" s="347"/>
      <c r="AO12" s="385"/>
      <c r="AP12" s="344"/>
    </row>
    <row r="13" spans="1:44" ht="12.75">
      <c r="A13" s="34"/>
      <c r="B13" s="57"/>
      <c r="C13" s="411"/>
      <c r="D13" s="346"/>
      <c r="E13" s="346"/>
      <c r="F13" s="346"/>
      <c r="G13" s="341"/>
      <c r="H13" s="411"/>
      <c r="I13" s="346">
        <v>52</v>
      </c>
      <c r="J13" s="346"/>
      <c r="K13" s="346"/>
      <c r="L13" s="341"/>
      <c r="M13" s="411">
        <v>4</v>
      </c>
      <c r="N13" s="346"/>
      <c r="O13" s="346"/>
      <c r="P13" s="346"/>
      <c r="Q13" s="341"/>
      <c r="R13" s="411">
        <v>4</v>
      </c>
      <c r="S13" s="346"/>
      <c r="T13" s="346"/>
      <c r="U13" s="346"/>
      <c r="V13" s="341"/>
      <c r="W13" s="411">
        <v>4</v>
      </c>
      <c r="X13" s="346"/>
      <c r="Y13" s="346"/>
      <c r="Z13" s="346"/>
      <c r="AA13" s="454"/>
      <c r="AB13" s="452"/>
      <c r="AC13" s="346"/>
      <c r="AD13" s="346"/>
      <c r="AE13" s="346"/>
      <c r="AF13" s="341"/>
      <c r="AG13" s="411"/>
      <c r="AH13" s="346">
        <v>2</v>
      </c>
      <c r="AI13" s="454"/>
      <c r="AJ13" s="404"/>
      <c r="AK13" s="343"/>
      <c r="AL13" s="411"/>
      <c r="AM13" s="346">
        <v>25</v>
      </c>
      <c r="AN13" s="346"/>
      <c r="AO13" s="411"/>
      <c r="AP13" s="343"/>
      <c r="AQ13" s="81"/>
      <c r="AR13" s="81"/>
    </row>
    <row r="14" spans="1:44" ht="12.75">
      <c r="A14" s="34"/>
      <c r="B14" s="58" t="s">
        <v>116</v>
      </c>
      <c r="C14" s="385"/>
      <c r="D14" s="347"/>
      <c r="E14" s="347"/>
      <c r="F14" s="347"/>
      <c r="G14" s="387"/>
      <c r="H14" s="385"/>
      <c r="I14" s="347"/>
      <c r="J14" s="347"/>
      <c r="K14" s="347"/>
      <c r="L14" s="387"/>
      <c r="M14" s="385"/>
      <c r="N14" s="347"/>
      <c r="O14" s="347"/>
      <c r="P14" s="391"/>
      <c r="Q14" s="342"/>
      <c r="R14" s="385"/>
      <c r="S14" s="347"/>
      <c r="T14" s="347"/>
      <c r="U14" s="346"/>
      <c r="V14" s="342"/>
      <c r="W14" s="385"/>
      <c r="X14" s="347"/>
      <c r="Y14" s="347"/>
      <c r="Z14" s="347"/>
      <c r="AA14" s="367"/>
      <c r="AB14" s="403"/>
      <c r="AC14" s="347"/>
      <c r="AD14" s="347"/>
      <c r="AE14" s="347"/>
      <c r="AF14" s="342"/>
      <c r="AG14" s="385"/>
      <c r="AH14" s="347"/>
      <c r="AI14" s="367"/>
      <c r="AJ14" s="404"/>
      <c r="AK14" s="344"/>
      <c r="AL14" s="385"/>
      <c r="AM14" s="347"/>
      <c r="AN14" s="347"/>
      <c r="AO14" s="385"/>
      <c r="AP14" s="344"/>
      <c r="AQ14" s="81"/>
      <c r="AR14" s="81"/>
    </row>
    <row r="15" spans="1:42" s="51" customFormat="1" ht="12" customHeight="1">
      <c r="A15" s="64"/>
      <c r="B15" s="59"/>
      <c r="C15" s="491">
        <v>1</v>
      </c>
      <c r="D15" s="489">
        <v>1</v>
      </c>
      <c r="E15" s="489"/>
      <c r="F15" s="489"/>
      <c r="G15" s="487"/>
      <c r="H15" s="491">
        <v>4</v>
      </c>
      <c r="I15" s="489">
        <v>4</v>
      </c>
      <c r="J15" s="489"/>
      <c r="K15" s="489"/>
      <c r="L15" s="487"/>
      <c r="M15" s="491">
        <v>0</v>
      </c>
      <c r="N15" s="489"/>
      <c r="O15" s="489"/>
      <c r="P15" s="493"/>
      <c r="Q15" s="368"/>
      <c r="R15" s="491">
        <v>0</v>
      </c>
      <c r="S15" s="489"/>
      <c r="T15" s="489"/>
      <c r="U15" s="493"/>
      <c r="V15" s="368"/>
      <c r="W15" s="491">
        <v>0</v>
      </c>
      <c r="X15" s="489"/>
      <c r="Y15" s="489"/>
      <c r="Z15" s="493"/>
      <c r="AA15" s="368"/>
      <c r="AB15" s="491">
        <v>0</v>
      </c>
      <c r="AC15" s="489"/>
      <c r="AD15" s="489"/>
      <c r="AE15" s="493"/>
      <c r="AF15" s="368"/>
      <c r="AG15" s="491">
        <v>0</v>
      </c>
      <c r="AH15" s="489"/>
      <c r="AI15" s="499"/>
      <c r="AJ15" s="501"/>
      <c r="AK15" s="497"/>
      <c r="AL15" s="491">
        <v>0</v>
      </c>
      <c r="AM15" s="489"/>
      <c r="AN15" s="489"/>
      <c r="AO15" s="491"/>
      <c r="AP15" s="497"/>
    </row>
    <row r="16" spans="1:42" s="51" customFormat="1" ht="12" customHeight="1">
      <c r="A16" s="64"/>
      <c r="B16" s="60" t="s">
        <v>78</v>
      </c>
      <c r="C16" s="492"/>
      <c r="D16" s="490"/>
      <c r="E16" s="490"/>
      <c r="F16" s="490"/>
      <c r="G16" s="488"/>
      <c r="H16" s="492"/>
      <c r="I16" s="490"/>
      <c r="J16" s="490"/>
      <c r="K16" s="490"/>
      <c r="L16" s="488"/>
      <c r="M16" s="492"/>
      <c r="N16" s="490"/>
      <c r="O16" s="490"/>
      <c r="P16" s="494"/>
      <c r="Q16" s="369"/>
      <c r="R16" s="492"/>
      <c r="S16" s="490"/>
      <c r="T16" s="490"/>
      <c r="U16" s="495"/>
      <c r="V16" s="369"/>
      <c r="W16" s="492"/>
      <c r="X16" s="490"/>
      <c r="Y16" s="490"/>
      <c r="Z16" s="496"/>
      <c r="AA16" s="369"/>
      <c r="AB16" s="492"/>
      <c r="AC16" s="490"/>
      <c r="AD16" s="490"/>
      <c r="AE16" s="496"/>
      <c r="AF16" s="369"/>
      <c r="AG16" s="492"/>
      <c r="AH16" s="490"/>
      <c r="AI16" s="500"/>
      <c r="AJ16" s="502"/>
      <c r="AK16" s="498"/>
      <c r="AL16" s="492"/>
      <c r="AM16" s="490"/>
      <c r="AN16" s="490"/>
      <c r="AO16" s="492"/>
      <c r="AP16" s="498"/>
    </row>
    <row r="17" spans="1:42" s="44" customFormat="1" ht="12.75">
      <c r="A17" s="65"/>
      <c r="B17" s="57"/>
      <c r="C17" s="384">
        <v>1</v>
      </c>
      <c r="D17" s="345">
        <v>1</v>
      </c>
      <c r="E17" s="345"/>
      <c r="F17" s="345"/>
      <c r="G17" s="386"/>
      <c r="H17" s="384">
        <v>9</v>
      </c>
      <c r="I17" s="345">
        <v>7</v>
      </c>
      <c r="J17" s="345">
        <v>2</v>
      </c>
      <c r="K17" s="345"/>
      <c r="L17" s="386"/>
      <c r="M17" s="384"/>
      <c r="N17" s="345"/>
      <c r="O17" s="345"/>
      <c r="P17" s="345"/>
      <c r="Q17" s="386"/>
      <c r="R17" s="384"/>
      <c r="S17" s="345"/>
      <c r="T17" s="345"/>
      <c r="U17" s="345"/>
      <c r="V17" s="386"/>
      <c r="W17" s="384"/>
      <c r="X17" s="345"/>
      <c r="Y17" s="345"/>
      <c r="Z17" s="345"/>
      <c r="AA17" s="366"/>
      <c r="AB17" s="402"/>
      <c r="AC17" s="345"/>
      <c r="AD17" s="345"/>
      <c r="AE17" s="345"/>
      <c r="AF17" s="386"/>
      <c r="AG17" s="384"/>
      <c r="AH17" s="345"/>
      <c r="AI17" s="366"/>
      <c r="AJ17" s="439"/>
      <c r="AK17" s="390"/>
      <c r="AL17" s="384">
        <v>4</v>
      </c>
      <c r="AM17" s="345">
        <v>1</v>
      </c>
      <c r="AN17" s="345">
        <v>3</v>
      </c>
      <c r="AO17" s="384"/>
      <c r="AP17" s="390"/>
    </row>
    <row r="18" spans="1:42" s="43" customFormat="1" ht="12.75">
      <c r="A18" s="66"/>
      <c r="B18" s="58" t="s">
        <v>36</v>
      </c>
      <c r="C18" s="385"/>
      <c r="D18" s="347"/>
      <c r="E18" s="347"/>
      <c r="F18" s="347"/>
      <c r="G18" s="387"/>
      <c r="H18" s="385"/>
      <c r="I18" s="347"/>
      <c r="J18" s="347"/>
      <c r="K18" s="347"/>
      <c r="L18" s="387"/>
      <c r="M18" s="385"/>
      <c r="N18" s="347"/>
      <c r="O18" s="347"/>
      <c r="P18" s="391"/>
      <c r="Q18" s="342"/>
      <c r="R18" s="385"/>
      <c r="S18" s="347"/>
      <c r="T18" s="347"/>
      <c r="U18" s="346"/>
      <c r="V18" s="342"/>
      <c r="W18" s="385"/>
      <c r="X18" s="347"/>
      <c r="Y18" s="347"/>
      <c r="Z18" s="347"/>
      <c r="AA18" s="367"/>
      <c r="AB18" s="403"/>
      <c r="AC18" s="347"/>
      <c r="AD18" s="347"/>
      <c r="AE18" s="347"/>
      <c r="AF18" s="342"/>
      <c r="AG18" s="385"/>
      <c r="AH18" s="347"/>
      <c r="AI18" s="367"/>
      <c r="AJ18" s="440"/>
      <c r="AK18" s="344"/>
      <c r="AL18" s="385"/>
      <c r="AM18" s="347"/>
      <c r="AN18" s="347"/>
      <c r="AO18" s="385"/>
      <c r="AP18" s="344"/>
    </row>
    <row r="19" spans="1:42" ht="12.75">
      <c r="A19" s="34"/>
      <c r="B19" s="57"/>
      <c r="C19" s="384">
        <v>1</v>
      </c>
      <c r="D19" s="345">
        <v>1</v>
      </c>
      <c r="E19" s="345"/>
      <c r="F19" s="345"/>
      <c r="G19" s="386"/>
      <c r="H19" s="384">
        <v>14</v>
      </c>
      <c r="I19" s="345">
        <v>8</v>
      </c>
      <c r="J19" s="345">
        <v>1</v>
      </c>
      <c r="K19" s="345">
        <v>5</v>
      </c>
      <c r="L19" s="386" t="s">
        <v>182</v>
      </c>
      <c r="M19" s="384"/>
      <c r="N19" s="345"/>
      <c r="O19" s="345"/>
      <c r="P19" s="345"/>
      <c r="Q19" s="386"/>
      <c r="R19" s="384"/>
      <c r="S19" s="345"/>
      <c r="T19" s="345"/>
      <c r="U19" s="345"/>
      <c r="V19" s="386"/>
      <c r="W19" s="384"/>
      <c r="X19" s="345"/>
      <c r="Y19" s="345"/>
      <c r="Z19" s="345"/>
      <c r="AA19" s="366"/>
      <c r="AB19" s="402"/>
      <c r="AC19" s="345"/>
      <c r="AD19" s="345"/>
      <c r="AE19" s="345"/>
      <c r="AF19" s="386"/>
      <c r="AG19" s="384"/>
      <c r="AH19" s="345"/>
      <c r="AI19" s="366"/>
      <c r="AJ19" s="404"/>
      <c r="AK19" s="390"/>
      <c r="AL19" s="384">
        <v>7</v>
      </c>
      <c r="AM19" s="345">
        <v>6</v>
      </c>
      <c r="AN19" s="345">
        <v>1</v>
      </c>
      <c r="AO19" s="384"/>
      <c r="AP19" s="390">
        <v>1</v>
      </c>
    </row>
    <row r="20" spans="1:42" ht="12.75">
      <c r="A20" s="34"/>
      <c r="B20" s="58" t="s">
        <v>37</v>
      </c>
      <c r="C20" s="385"/>
      <c r="D20" s="347"/>
      <c r="E20" s="347"/>
      <c r="F20" s="347"/>
      <c r="G20" s="387"/>
      <c r="H20" s="385"/>
      <c r="I20" s="347"/>
      <c r="J20" s="347"/>
      <c r="K20" s="347"/>
      <c r="L20" s="387"/>
      <c r="M20" s="385"/>
      <c r="N20" s="347"/>
      <c r="O20" s="347"/>
      <c r="P20" s="391"/>
      <c r="Q20" s="342"/>
      <c r="R20" s="385"/>
      <c r="S20" s="347"/>
      <c r="T20" s="347"/>
      <c r="U20" s="346"/>
      <c r="V20" s="342"/>
      <c r="W20" s="385"/>
      <c r="X20" s="347"/>
      <c r="Y20" s="347"/>
      <c r="Z20" s="347"/>
      <c r="AA20" s="367"/>
      <c r="AB20" s="403"/>
      <c r="AC20" s="347"/>
      <c r="AD20" s="347"/>
      <c r="AE20" s="347"/>
      <c r="AF20" s="342"/>
      <c r="AG20" s="385"/>
      <c r="AH20" s="347"/>
      <c r="AI20" s="367"/>
      <c r="AJ20" s="404"/>
      <c r="AK20" s="344"/>
      <c r="AL20" s="385"/>
      <c r="AM20" s="347"/>
      <c r="AN20" s="347"/>
      <c r="AO20" s="385"/>
      <c r="AP20" s="344"/>
    </row>
    <row r="21" spans="1:42" ht="12.75">
      <c r="A21" s="34"/>
      <c r="B21" s="57"/>
      <c r="C21" s="325">
        <v>1</v>
      </c>
      <c r="D21" s="356">
        <v>1</v>
      </c>
      <c r="E21" s="356"/>
      <c r="F21" s="356"/>
      <c r="G21" s="355"/>
      <c r="H21" s="325">
        <v>7.5</v>
      </c>
      <c r="I21" s="356">
        <v>7.5</v>
      </c>
      <c r="J21" s="356"/>
      <c r="K21" s="356"/>
      <c r="L21" s="355"/>
      <c r="M21" s="325"/>
      <c r="N21" s="356"/>
      <c r="O21" s="356"/>
      <c r="P21" s="356"/>
      <c r="Q21" s="355"/>
      <c r="R21" s="325"/>
      <c r="S21" s="356"/>
      <c r="T21" s="356"/>
      <c r="U21" s="356"/>
      <c r="V21" s="355"/>
      <c r="W21" s="325"/>
      <c r="X21" s="356"/>
      <c r="Y21" s="356"/>
      <c r="Z21" s="356"/>
      <c r="AA21" s="358"/>
      <c r="AB21" s="362"/>
      <c r="AC21" s="356"/>
      <c r="AD21" s="356"/>
      <c r="AE21" s="356"/>
      <c r="AF21" s="355"/>
      <c r="AG21" s="325"/>
      <c r="AH21" s="356"/>
      <c r="AI21" s="358"/>
      <c r="AJ21" s="337"/>
      <c r="AK21" s="357"/>
      <c r="AL21" s="325">
        <v>4</v>
      </c>
      <c r="AM21" s="356">
        <v>4</v>
      </c>
      <c r="AN21" s="356"/>
      <c r="AO21" s="325"/>
      <c r="AP21" s="357"/>
    </row>
    <row r="22" spans="1:42" ht="12.75">
      <c r="A22" s="34"/>
      <c r="B22" s="58" t="s">
        <v>38</v>
      </c>
      <c r="C22" s="326"/>
      <c r="D22" s="354"/>
      <c r="E22" s="354"/>
      <c r="F22" s="354"/>
      <c r="G22" s="371"/>
      <c r="H22" s="326"/>
      <c r="I22" s="354"/>
      <c r="J22" s="354"/>
      <c r="K22" s="354"/>
      <c r="L22" s="371"/>
      <c r="M22" s="326"/>
      <c r="N22" s="354"/>
      <c r="O22" s="354"/>
      <c r="P22" s="370"/>
      <c r="Q22" s="328"/>
      <c r="R22" s="326"/>
      <c r="S22" s="354"/>
      <c r="T22" s="354"/>
      <c r="U22" s="353"/>
      <c r="V22" s="328"/>
      <c r="W22" s="326"/>
      <c r="X22" s="354"/>
      <c r="Y22" s="354"/>
      <c r="Z22" s="354"/>
      <c r="AA22" s="359"/>
      <c r="AB22" s="363"/>
      <c r="AC22" s="354"/>
      <c r="AD22" s="354"/>
      <c r="AE22" s="354"/>
      <c r="AF22" s="328"/>
      <c r="AG22" s="326"/>
      <c r="AH22" s="354"/>
      <c r="AI22" s="359"/>
      <c r="AJ22" s="338"/>
      <c r="AK22" s="330"/>
      <c r="AL22" s="326"/>
      <c r="AM22" s="354"/>
      <c r="AN22" s="354"/>
      <c r="AO22" s="326"/>
      <c r="AP22" s="330"/>
    </row>
    <row r="23" spans="1:42" s="90" customFormat="1" ht="12.75">
      <c r="A23" s="91"/>
      <c r="B23" s="92"/>
      <c r="C23" s="339">
        <v>1</v>
      </c>
      <c r="D23" s="348">
        <v>1</v>
      </c>
      <c r="E23" s="348"/>
      <c r="F23" s="348"/>
      <c r="G23" s="350"/>
      <c r="H23" s="339">
        <v>7</v>
      </c>
      <c r="I23" s="348">
        <v>7</v>
      </c>
      <c r="J23" s="348"/>
      <c r="K23" s="348"/>
      <c r="L23" s="350">
        <v>1</v>
      </c>
      <c r="M23" s="339"/>
      <c r="N23" s="348"/>
      <c r="O23" s="348"/>
      <c r="P23" s="348"/>
      <c r="Q23" s="350"/>
      <c r="R23" s="339"/>
      <c r="S23" s="348"/>
      <c r="T23" s="348"/>
      <c r="U23" s="348"/>
      <c r="V23" s="350"/>
      <c r="W23" s="339"/>
      <c r="X23" s="348"/>
      <c r="Y23" s="348"/>
      <c r="Z23" s="348"/>
      <c r="AA23" s="364"/>
      <c r="AB23" s="360"/>
      <c r="AC23" s="348"/>
      <c r="AD23" s="348"/>
      <c r="AE23" s="348"/>
      <c r="AF23" s="350"/>
      <c r="AG23" s="339"/>
      <c r="AH23" s="348"/>
      <c r="AI23" s="364"/>
      <c r="AJ23" s="323"/>
      <c r="AK23" s="388"/>
      <c r="AL23" s="339">
        <v>2</v>
      </c>
      <c r="AM23" s="348">
        <v>2</v>
      </c>
      <c r="AN23" s="348"/>
      <c r="AO23" s="339"/>
      <c r="AP23" s="388"/>
    </row>
    <row r="24" spans="1:42" s="90" customFormat="1" ht="12.75">
      <c r="A24" s="91"/>
      <c r="B24" s="93" t="s">
        <v>39</v>
      </c>
      <c r="C24" s="340"/>
      <c r="D24" s="349"/>
      <c r="E24" s="349"/>
      <c r="F24" s="349"/>
      <c r="G24" s="375"/>
      <c r="H24" s="340"/>
      <c r="I24" s="349"/>
      <c r="J24" s="349"/>
      <c r="K24" s="349"/>
      <c r="L24" s="375"/>
      <c r="M24" s="340"/>
      <c r="N24" s="349"/>
      <c r="O24" s="349"/>
      <c r="P24" s="376"/>
      <c r="Q24" s="351"/>
      <c r="R24" s="340"/>
      <c r="S24" s="349"/>
      <c r="T24" s="349"/>
      <c r="U24" s="383"/>
      <c r="V24" s="351"/>
      <c r="W24" s="340"/>
      <c r="X24" s="349"/>
      <c r="Y24" s="349"/>
      <c r="Z24" s="349"/>
      <c r="AA24" s="365"/>
      <c r="AB24" s="361"/>
      <c r="AC24" s="349"/>
      <c r="AD24" s="349"/>
      <c r="AE24" s="349"/>
      <c r="AF24" s="351"/>
      <c r="AG24" s="340"/>
      <c r="AH24" s="349"/>
      <c r="AI24" s="365"/>
      <c r="AJ24" s="324"/>
      <c r="AK24" s="389"/>
      <c r="AL24" s="340"/>
      <c r="AM24" s="349"/>
      <c r="AN24" s="349"/>
      <c r="AO24" s="340"/>
      <c r="AP24" s="389"/>
    </row>
    <row r="25" spans="1:45" ht="12.75">
      <c r="A25" s="34"/>
      <c r="B25" s="57"/>
      <c r="C25" s="381">
        <v>1</v>
      </c>
      <c r="D25" s="377">
        <v>1</v>
      </c>
      <c r="E25" s="377">
        <v>0</v>
      </c>
      <c r="F25" s="377">
        <v>0</v>
      </c>
      <c r="G25" s="478">
        <v>0</v>
      </c>
      <c r="H25" s="381">
        <v>9</v>
      </c>
      <c r="I25" s="377">
        <v>8.3</v>
      </c>
      <c r="J25" s="377">
        <v>0</v>
      </c>
      <c r="K25" s="377">
        <v>0.7</v>
      </c>
      <c r="L25" s="478">
        <v>0</v>
      </c>
      <c r="M25" s="381">
        <v>0</v>
      </c>
      <c r="N25" s="381">
        <v>0</v>
      </c>
      <c r="O25" s="381">
        <v>0</v>
      </c>
      <c r="P25" s="381">
        <v>0</v>
      </c>
      <c r="Q25" s="381">
        <v>0</v>
      </c>
      <c r="R25" s="381">
        <v>0</v>
      </c>
      <c r="S25" s="381">
        <v>0</v>
      </c>
      <c r="T25" s="381">
        <v>0</v>
      </c>
      <c r="U25" s="381">
        <v>0</v>
      </c>
      <c r="V25" s="381">
        <v>0</v>
      </c>
      <c r="W25" s="381">
        <v>0</v>
      </c>
      <c r="X25" s="381">
        <v>0</v>
      </c>
      <c r="Y25" s="381">
        <v>0</v>
      </c>
      <c r="Z25" s="381">
        <v>0</v>
      </c>
      <c r="AA25" s="484">
        <v>0</v>
      </c>
      <c r="AB25" s="482">
        <v>0</v>
      </c>
      <c r="AC25" s="381">
        <v>0</v>
      </c>
      <c r="AD25" s="381">
        <v>0</v>
      </c>
      <c r="AE25" s="381">
        <v>0</v>
      </c>
      <c r="AF25" s="470">
        <v>0</v>
      </c>
      <c r="AG25" s="381">
        <v>0</v>
      </c>
      <c r="AH25" s="377">
        <v>0</v>
      </c>
      <c r="AI25" s="472">
        <v>0</v>
      </c>
      <c r="AJ25" s="480">
        <v>0</v>
      </c>
      <c r="AK25" s="470">
        <v>0</v>
      </c>
      <c r="AL25" s="381">
        <v>4</v>
      </c>
      <c r="AM25" s="377">
        <v>4</v>
      </c>
      <c r="AN25" s="377">
        <v>0</v>
      </c>
      <c r="AO25" s="381">
        <v>0</v>
      </c>
      <c r="AP25" s="470">
        <v>0</v>
      </c>
      <c r="AS25" s="38"/>
    </row>
    <row r="26" spans="1:45" ht="12.75">
      <c r="A26" s="34"/>
      <c r="B26" s="58" t="s">
        <v>40</v>
      </c>
      <c r="C26" s="382"/>
      <c r="D26" s="378"/>
      <c r="E26" s="378"/>
      <c r="F26" s="378"/>
      <c r="G26" s="479"/>
      <c r="H26" s="382"/>
      <c r="I26" s="378"/>
      <c r="J26" s="378"/>
      <c r="K26" s="378"/>
      <c r="L26" s="479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485"/>
      <c r="AB26" s="483"/>
      <c r="AC26" s="382"/>
      <c r="AD26" s="382"/>
      <c r="AE26" s="382"/>
      <c r="AF26" s="471"/>
      <c r="AG26" s="382"/>
      <c r="AH26" s="378"/>
      <c r="AI26" s="473"/>
      <c r="AJ26" s="481"/>
      <c r="AK26" s="471"/>
      <c r="AL26" s="382"/>
      <c r="AM26" s="378"/>
      <c r="AN26" s="378"/>
      <c r="AO26" s="382"/>
      <c r="AP26" s="471"/>
      <c r="AS26" s="38"/>
    </row>
    <row r="27" spans="1:42" s="48" customFormat="1" ht="12.75">
      <c r="A27" s="67"/>
      <c r="B27" s="61"/>
      <c r="C27" s="325">
        <v>1</v>
      </c>
      <c r="D27" s="424">
        <v>1</v>
      </c>
      <c r="E27" s="356"/>
      <c r="F27" s="356"/>
      <c r="G27" s="355"/>
      <c r="H27" s="325">
        <v>19</v>
      </c>
      <c r="I27" s="356">
        <v>19</v>
      </c>
      <c r="J27" s="356"/>
      <c r="K27" s="356"/>
      <c r="L27" s="355"/>
      <c r="M27" s="325">
        <v>4</v>
      </c>
      <c r="N27" s="356">
        <v>4</v>
      </c>
      <c r="O27" s="356"/>
      <c r="P27" s="356"/>
      <c r="Q27" s="355"/>
      <c r="R27" s="325">
        <v>2.5</v>
      </c>
      <c r="S27" s="356">
        <v>2.5</v>
      </c>
      <c r="T27" s="356"/>
      <c r="U27" s="356"/>
      <c r="V27" s="355"/>
      <c r="W27" s="325">
        <v>3</v>
      </c>
      <c r="X27" s="356">
        <v>3</v>
      </c>
      <c r="Y27" s="356"/>
      <c r="Z27" s="356"/>
      <c r="AA27" s="358"/>
      <c r="AB27" s="362"/>
      <c r="AC27" s="356"/>
      <c r="AD27" s="356"/>
      <c r="AE27" s="356"/>
      <c r="AF27" s="355"/>
      <c r="AG27" s="325"/>
      <c r="AH27" s="356">
        <v>1</v>
      </c>
      <c r="AI27" s="358"/>
      <c r="AJ27" s="337"/>
      <c r="AK27" s="357"/>
      <c r="AL27" s="325">
        <v>12</v>
      </c>
      <c r="AM27" s="356">
        <v>10</v>
      </c>
      <c r="AN27" s="356"/>
      <c r="AO27" s="325"/>
      <c r="AP27" s="357"/>
    </row>
    <row r="28" spans="1:42" s="48" customFormat="1" ht="12.75">
      <c r="A28" s="67"/>
      <c r="B28" s="62" t="s">
        <v>42</v>
      </c>
      <c r="C28" s="326"/>
      <c r="D28" s="425"/>
      <c r="E28" s="354"/>
      <c r="F28" s="354"/>
      <c r="G28" s="371"/>
      <c r="H28" s="326"/>
      <c r="I28" s="354"/>
      <c r="J28" s="354"/>
      <c r="K28" s="354"/>
      <c r="L28" s="371"/>
      <c r="M28" s="326"/>
      <c r="N28" s="354"/>
      <c r="O28" s="354"/>
      <c r="P28" s="370"/>
      <c r="Q28" s="328"/>
      <c r="R28" s="326"/>
      <c r="S28" s="354"/>
      <c r="T28" s="354"/>
      <c r="U28" s="353"/>
      <c r="V28" s="328"/>
      <c r="W28" s="326"/>
      <c r="X28" s="354"/>
      <c r="Y28" s="354"/>
      <c r="Z28" s="354"/>
      <c r="AA28" s="359"/>
      <c r="AB28" s="363"/>
      <c r="AC28" s="354"/>
      <c r="AD28" s="354"/>
      <c r="AE28" s="354"/>
      <c r="AF28" s="328"/>
      <c r="AG28" s="326"/>
      <c r="AH28" s="354"/>
      <c r="AI28" s="359"/>
      <c r="AJ28" s="338"/>
      <c r="AK28" s="330"/>
      <c r="AL28" s="326"/>
      <c r="AM28" s="354"/>
      <c r="AN28" s="354"/>
      <c r="AO28" s="326"/>
      <c r="AP28" s="330"/>
    </row>
    <row r="29" spans="1:42" ht="12.75">
      <c r="A29" s="34"/>
      <c r="B29" s="57"/>
      <c r="C29" s="392"/>
      <c r="D29" s="398"/>
      <c r="E29" s="398"/>
      <c r="F29" s="398"/>
      <c r="G29" s="355"/>
      <c r="H29" s="392"/>
      <c r="I29" s="398"/>
      <c r="J29" s="398"/>
      <c r="K29" s="398"/>
      <c r="L29" s="355"/>
      <c r="M29" s="392"/>
      <c r="N29" s="398"/>
      <c r="O29" s="398"/>
      <c r="P29" s="356"/>
      <c r="Q29" s="394"/>
      <c r="R29" s="392"/>
      <c r="S29" s="398"/>
      <c r="T29" s="398"/>
      <c r="U29" s="356"/>
      <c r="V29" s="394"/>
      <c r="W29" s="392"/>
      <c r="X29" s="398"/>
      <c r="Y29" s="398"/>
      <c r="Z29" s="356"/>
      <c r="AA29" s="416"/>
      <c r="AB29" s="422"/>
      <c r="AC29" s="398"/>
      <c r="AD29" s="398"/>
      <c r="AE29" s="356"/>
      <c r="AF29" s="394"/>
      <c r="AG29" s="392"/>
      <c r="AH29" s="398"/>
      <c r="AI29" s="416"/>
      <c r="AJ29" s="426"/>
      <c r="AK29" s="396"/>
      <c r="AL29" s="392"/>
      <c r="AM29" s="398"/>
      <c r="AN29" s="398"/>
      <c r="AO29" s="392"/>
      <c r="AP29" s="396"/>
    </row>
    <row r="30" spans="1:42" ht="12.75">
      <c r="A30" s="34"/>
      <c r="B30" s="58" t="s">
        <v>41</v>
      </c>
      <c r="C30" s="393"/>
      <c r="D30" s="399"/>
      <c r="E30" s="399"/>
      <c r="F30" s="399"/>
      <c r="G30" s="371"/>
      <c r="H30" s="393"/>
      <c r="I30" s="399"/>
      <c r="J30" s="399"/>
      <c r="K30" s="399"/>
      <c r="L30" s="371"/>
      <c r="M30" s="393"/>
      <c r="N30" s="399"/>
      <c r="O30" s="399"/>
      <c r="P30" s="370"/>
      <c r="Q30" s="395"/>
      <c r="R30" s="393"/>
      <c r="S30" s="399"/>
      <c r="T30" s="399"/>
      <c r="U30" s="353"/>
      <c r="V30" s="395"/>
      <c r="W30" s="393"/>
      <c r="X30" s="399"/>
      <c r="Y30" s="399"/>
      <c r="Z30" s="354"/>
      <c r="AA30" s="417"/>
      <c r="AB30" s="423"/>
      <c r="AC30" s="399"/>
      <c r="AD30" s="399"/>
      <c r="AE30" s="354"/>
      <c r="AF30" s="395"/>
      <c r="AG30" s="393"/>
      <c r="AH30" s="399"/>
      <c r="AI30" s="417"/>
      <c r="AJ30" s="427"/>
      <c r="AK30" s="397"/>
      <c r="AL30" s="393"/>
      <c r="AM30" s="399"/>
      <c r="AN30" s="399"/>
      <c r="AO30" s="393"/>
      <c r="AP30" s="397"/>
    </row>
    <row r="31" spans="1:42" ht="13.5" customHeight="1">
      <c r="A31" s="34"/>
      <c r="B31" s="57"/>
      <c r="C31" s="162"/>
      <c r="D31" s="156"/>
      <c r="E31" s="156"/>
      <c r="F31" s="156"/>
      <c r="G31" s="158"/>
      <c r="H31" s="157"/>
      <c r="I31" s="156"/>
      <c r="J31" s="156"/>
      <c r="K31" s="156"/>
      <c r="L31" s="158"/>
      <c r="M31" s="157"/>
      <c r="N31" s="156"/>
      <c r="O31" s="156"/>
      <c r="P31" s="156"/>
      <c r="Q31" s="158"/>
      <c r="R31" s="157"/>
      <c r="S31" s="156"/>
      <c r="T31" s="164"/>
      <c r="U31" s="156"/>
      <c r="V31" s="163"/>
      <c r="W31" s="157"/>
      <c r="X31" s="156"/>
      <c r="Y31" s="156"/>
      <c r="Z31" s="156"/>
      <c r="AA31" s="161"/>
      <c r="AB31" s="176"/>
      <c r="AC31" s="156"/>
      <c r="AD31" s="156"/>
      <c r="AE31" s="156"/>
      <c r="AF31" s="158"/>
      <c r="AG31" s="157"/>
      <c r="AH31" s="156"/>
      <c r="AI31" s="161"/>
      <c r="AJ31" s="160"/>
      <c r="AK31" s="159"/>
      <c r="AL31" s="157"/>
      <c r="AM31" s="156"/>
      <c r="AN31" s="156"/>
      <c r="AO31" s="157"/>
      <c r="AP31" s="159"/>
    </row>
    <row r="32" spans="1:42" ht="12.75">
      <c r="A32" s="34"/>
      <c r="B32" s="58" t="s">
        <v>43</v>
      </c>
      <c r="C32" s="238">
        <v>1</v>
      </c>
      <c r="D32" s="193">
        <v>1</v>
      </c>
      <c r="E32" s="193"/>
      <c r="F32" s="193"/>
      <c r="G32" s="196"/>
      <c r="H32" s="194">
        <v>4</v>
      </c>
      <c r="I32" s="193">
        <v>4</v>
      </c>
      <c r="J32" s="193"/>
      <c r="K32" s="193"/>
      <c r="L32" s="196"/>
      <c r="M32" s="194"/>
      <c r="N32" s="193"/>
      <c r="O32" s="193"/>
      <c r="P32" s="198"/>
      <c r="Q32" s="195"/>
      <c r="R32" s="194"/>
      <c r="S32" s="193"/>
      <c r="T32" s="240"/>
      <c r="U32" s="192"/>
      <c r="V32" s="239"/>
      <c r="W32" s="194"/>
      <c r="X32" s="193"/>
      <c r="Y32" s="193"/>
      <c r="Z32" s="193"/>
      <c r="AA32" s="200"/>
      <c r="AB32" s="199"/>
      <c r="AC32" s="193"/>
      <c r="AD32" s="193"/>
      <c r="AE32" s="193"/>
      <c r="AF32" s="195"/>
      <c r="AG32" s="194"/>
      <c r="AH32" s="193"/>
      <c r="AI32" s="200"/>
      <c r="AJ32" s="201"/>
      <c r="AK32" s="197"/>
      <c r="AL32" s="194">
        <v>1</v>
      </c>
      <c r="AM32" s="193">
        <v>0</v>
      </c>
      <c r="AN32" s="193"/>
      <c r="AO32" s="194"/>
      <c r="AP32" s="197"/>
    </row>
    <row r="33" spans="1:42" ht="12.75">
      <c r="A33" s="34"/>
      <c r="B33" s="57"/>
      <c r="C33" s="428">
        <v>1</v>
      </c>
      <c r="D33" s="379">
        <v>1</v>
      </c>
      <c r="E33" s="379"/>
      <c r="F33" s="379"/>
      <c r="G33" s="430"/>
      <c r="H33" s="428"/>
      <c r="I33" s="379"/>
      <c r="J33" s="379"/>
      <c r="K33" s="379"/>
      <c r="L33" s="430"/>
      <c r="M33" s="428"/>
      <c r="N33" s="379"/>
      <c r="O33" s="379"/>
      <c r="P33" s="379"/>
      <c r="Q33" s="430"/>
      <c r="R33" s="428"/>
      <c r="S33" s="379"/>
      <c r="T33" s="379"/>
      <c r="U33" s="379"/>
      <c r="V33" s="430"/>
      <c r="W33" s="428"/>
      <c r="X33" s="379"/>
      <c r="Y33" s="379"/>
      <c r="Z33" s="379"/>
      <c r="AA33" s="414"/>
      <c r="AB33" s="435"/>
      <c r="AC33" s="379"/>
      <c r="AD33" s="379"/>
      <c r="AE33" s="379"/>
      <c r="AF33" s="430"/>
      <c r="AG33" s="428"/>
      <c r="AH33" s="379"/>
      <c r="AI33" s="414"/>
      <c r="AJ33" s="458"/>
      <c r="AK33" s="443"/>
      <c r="AL33" s="428"/>
      <c r="AM33" s="379"/>
      <c r="AN33" s="379"/>
      <c r="AO33" s="428"/>
      <c r="AP33" s="443"/>
    </row>
    <row r="34" spans="1:42" ht="12" customHeight="1">
      <c r="A34" s="34"/>
      <c r="B34" s="58" t="s">
        <v>44</v>
      </c>
      <c r="C34" s="429"/>
      <c r="D34" s="380"/>
      <c r="E34" s="380"/>
      <c r="F34" s="380"/>
      <c r="G34" s="431"/>
      <c r="H34" s="429"/>
      <c r="I34" s="380"/>
      <c r="J34" s="380"/>
      <c r="K34" s="380"/>
      <c r="L34" s="431"/>
      <c r="M34" s="429"/>
      <c r="N34" s="380"/>
      <c r="O34" s="380"/>
      <c r="P34" s="437"/>
      <c r="Q34" s="438"/>
      <c r="R34" s="429"/>
      <c r="S34" s="380"/>
      <c r="T34" s="380"/>
      <c r="U34" s="432"/>
      <c r="V34" s="438"/>
      <c r="W34" s="429"/>
      <c r="X34" s="380"/>
      <c r="Y34" s="380"/>
      <c r="Z34" s="380"/>
      <c r="AA34" s="415"/>
      <c r="AB34" s="436"/>
      <c r="AC34" s="380"/>
      <c r="AD34" s="380"/>
      <c r="AE34" s="380"/>
      <c r="AF34" s="438"/>
      <c r="AG34" s="429"/>
      <c r="AH34" s="380"/>
      <c r="AI34" s="415"/>
      <c r="AJ34" s="459"/>
      <c r="AK34" s="444"/>
      <c r="AL34" s="429"/>
      <c r="AM34" s="380"/>
      <c r="AN34" s="380"/>
      <c r="AO34" s="429"/>
      <c r="AP34" s="444"/>
    </row>
    <row r="35" spans="1:42" ht="12.75">
      <c r="A35" s="34"/>
      <c r="B35" s="57"/>
      <c r="C35" s="384" t="s">
        <v>211</v>
      </c>
      <c r="D35" s="345">
        <v>1</v>
      </c>
      <c r="E35" s="345"/>
      <c r="F35" s="345"/>
      <c r="G35" s="386"/>
      <c r="H35" s="428" t="s">
        <v>211</v>
      </c>
      <c r="I35" s="379"/>
      <c r="J35" s="345"/>
      <c r="K35" s="345"/>
      <c r="L35" s="386"/>
      <c r="M35" s="384"/>
      <c r="N35" s="345"/>
      <c r="O35" s="345"/>
      <c r="P35" s="345"/>
      <c r="Q35" s="386"/>
      <c r="R35" s="384"/>
      <c r="S35" s="345"/>
      <c r="T35" s="345"/>
      <c r="U35" s="345"/>
      <c r="V35" s="386"/>
      <c r="W35" s="384"/>
      <c r="X35" s="345"/>
      <c r="Y35" s="345"/>
      <c r="Z35" s="345"/>
      <c r="AA35" s="366"/>
      <c r="AB35" s="402"/>
      <c r="AC35" s="345"/>
      <c r="AD35" s="345"/>
      <c r="AE35" s="345"/>
      <c r="AF35" s="386"/>
      <c r="AG35" s="384"/>
      <c r="AH35" s="345"/>
      <c r="AI35" s="366"/>
      <c r="AJ35" s="439"/>
      <c r="AK35" s="390"/>
      <c r="AL35" s="384"/>
      <c r="AM35" s="345"/>
      <c r="AN35" s="345"/>
      <c r="AO35" s="384"/>
      <c r="AP35" s="390"/>
    </row>
    <row r="36" spans="1:42" ht="12.75">
      <c r="A36" s="34"/>
      <c r="B36" s="58" t="s">
        <v>45</v>
      </c>
      <c r="C36" s="385"/>
      <c r="D36" s="347"/>
      <c r="E36" s="347"/>
      <c r="F36" s="347"/>
      <c r="G36" s="387"/>
      <c r="H36" s="429"/>
      <c r="I36" s="380"/>
      <c r="J36" s="347"/>
      <c r="K36" s="347"/>
      <c r="L36" s="387"/>
      <c r="M36" s="385"/>
      <c r="N36" s="347"/>
      <c r="O36" s="347"/>
      <c r="P36" s="391"/>
      <c r="Q36" s="342"/>
      <c r="R36" s="385"/>
      <c r="S36" s="347"/>
      <c r="T36" s="347"/>
      <c r="U36" s="346"/>
      <c r="V36" s="342"/>
      <c r="W36" s="385"/>
      <c r="X36" s="347"/>
      <c r="Y36" s="347"/>
      <c r="Z36" s="347"/>
      <c r="AA36" s="367"/>
      <c r="AB36" s="403"/>
      <c r="AC36" s="347"/>
      <c r="AD36" s="347"/>
      <c r="AE36" s="347"/>
      <c r="AF36" s="342"/>
      <c r="AG36" s="385"/>
      <c r="AH36" s="347"/>
      <c r="AI36" s="367"/>
      <c r="AJ36" s="440"/>
      <c r="AK36" s="344"/>
      <c r="AL36" s="385"/>
      <c r="AM36" s="347"/>
      <c r="AN36" s="347"/>
      <c r="AO36" s="385"/>
      <c r="AP36" s="344"/>
    </row>
    <row r="37" spans="1:42" ht="12.75">
      <c r="A37" s="34"/>
      <c r="B37" s="57"/>
      <c r="C37" s="420"/>
      <c r="D37" s="409"/>
      <c r="E37" s="409"/>
      <c r="F37" s="409"/>
      <c r="G37" s="418"/>
      <c r="H37" s="420"/>
      <c r="I37" s="409">
        <v>21.3</v>
      </c>
      <c r="J37" s="409">
        <v>2</v>
      </c>
      <c r="K37" s="409"/>
      <c r="L37" s="418"/>
      <c r="M37" s="420"/>
      <c r="N37" s="409"/>
      <c r="O37" s="409"/>
      <c r="P37" s="409"/>
      <c r="Q37" s="418"/>
      <c r="R37" s="420"/>
      <c r="S37" s="409">
        <v>0.5</v>
      </c>
      <c r="T37" s="409"/>
      <c r="U37" s="409"/>
      <c r="V37" s="418"/>
      <c r="W37" s="420"/>
      <c r="X37" s="409">
        <v>0.2</v>
      </c>
      <c r="Y37" s="409"/>
      <c r="Z37" s="409"/>
      <c r="AA37" s="405"/>
      <c r="AB37" s="407"/>
      <c r="AC37" s="409" t="s">
        <v>178</v>
      </c>
      <c r="AD37" s="409"/>
      <c r="AE37" s="409"/>
      <c r="AF37" s="418"/>
      <c r="AG37" s="420"/>
      <c r="AH37" s="409">
        <v>1</v>
      </c>
      <c r="AI37" s="405"/>
      <c r="AJ37" s="467"/>
      <c r="AK37" s="465"/>
      <c r="AL37" s="420">
        <v>8</v>
      </c>
      <c r="AM37" s="409">
        <v>8</v>
      </c>
      <c r="AN37" s="409"/>
      <c r="AO37" s="420"/>
      <c r="AP37" s="465"/>
    </row>
    <row r="38" spans="1:42" ht="12.75">
      <c r="A38" s="34"/>
      <c r="B38" s="58" t="s">
        <v>46</v>
      </c>
      <c r="C38" s="421"/>
      <c r="D38" s="410"/>
      <c r="E38" s="410"/>
      <c r="F38" s="410"/>
      <c r="G38" s="433"/>
      <c r="H38" s="421"/>
      <c r="I38" s="410"/>
      <c r="J38" s="410"/>
      <c r="K38" s="410"/>
      <c r="L38" s="433"/>
      <c r="M38" s="421"/>
      <c r="N38" s="410"/>
      <c r="O38" s="410"/>
      <c r="P38" s="445"/>
      <c r="Q38" s="419"/>
      <c r="R38" s="421"/>
      <c r="S38" s="410"/>
      <c r="T38" s="410"/>
      <c r="U38" s="457"/>
      <c r="V38" s="419"/>
      <c r="W38" s="421"/>
      <c r="X38" s="410"/>
      <c r="Y38" s="410"/>
      <c r="Z38" s="410"/>
      <c r="AA38" s="406"/>
      <c r="AB38" s="408"/>
      <c r="AC38" s="410"/>
      <c r="AD38" s="410"/>
      <c r="AE38" s="410"/>
      <c r="AF38" s="419"/>
      <c r="AG38" s="421"/>
      <c r="AH38" s="410"/>
      <c r="AI38" s="406"/>
      <c r="AJ38" s="468"/>
      <c r="AK38" s="466"/>
      <c r="AL38" s="421"/>
      <c r="AM38" s="410"/>
      <c r="AN38" s="410"/>
      <c r="AO38" s="421"/>
      <c r="AP38" s="466"/>
    </row>
    <row r="39" spans="1:42" ht="12.75">
      <c r="A39" s="34"/>
      <c r="B39" s="57"/>
      <c r="C39" s="384">
        <v>1</v>
      </c>
      <c r="D39" s="345">
        <v>1</v>
      </c>
      <c r="E39" s="345">
        <v>0</v>
      </c>
      <c r="F39" s="345">
        <v>0</v>
      </c>
      <c r="G39" s="434">
        <v>0</v>
      </c>
      <c r="H39" s="384">
        <v>6</v>
      </c>
      <c r="I39" s="345">
        <v>6</v>
      </c>
      <c r="J39" s="345">
        <v>0</v>
      </c>
      <c r="K39" s="345">
        <v>0</v>
      </c>
      <c r="L39" s="434">
        <v>0</v>
      </c>
      <c r="M39" s="384">
        <v>0</v>
      </c>
      <c r="N39" s="345">
        <v>0</v>
      </c>
      <c r="O39" s="345">
        <v>0</v>
      </c>
      <c r="P39" s="345">
        <v>0</v>
      </c>
      <c r="Q39" s="386">
        <v>0</v>
      </c>
      <c r="R39" s="384">
        <v>1</v>
      </c>
      <c r="S39" s="345">
        <v>1</v>
      </c>
      <c r="T39" s="345">
        <v>0</v>
      </c>
      <c r="U39" s="345">
        <v>0</v>
      </c>
      <c r="V39" s="386">
        <v>0</v>
      </c>
      <c r="W39" s="384">
        <v>0</v>
      </c>
      <c r="X39" s="345">
        <v>0</v>
      </c>
      <c r="Y39" s="345">
        <v>0</v>
      </c>
      <c r="Z39" s="345">
        <v>0</v>
      </c>
      <c r="AA39" s="366">
        <v>0</v>
      </c>
      <c r="AB39" s="402">
        <v>0</v>
      </c>
      <c r="AC39" s="345">
        <v>0</v>
      </c>
      <c r="AD39" s="345">
        <v>0</v>
      </c>
      <c r="AE39" s="345">
        <v>0</v>
      </c>
      <c r="AF39" s="386">
        <v>0</v>
      </c>
      <c r="AG39" s="384">
        <v>0</v>
      </c>
      <c r="AH39" s="345">
        <v>0</v>
      </c>
      <c r="AI39" s="366">
        <v>0</v>
      </c>
      <c r="AJ39" s="439">
        <v>0</v>
      </c>
      <c r="AK39" s="390">
        <v>0</v>
      </c>
      <c r="AL39" s="384">
        <v>3</v>
      </c>
      <c r="AM39" s="345">
        <v>2</v>
      </c>
      <c r="AN39" s="345">
        <v>1</v>
      </c>
      <c r="AO39" s="384">
        <v>0</v>
      </c>
      <c r="AP39" s="390">
        <v>0</v>
      </c>
    </row>
    <row r="40" spans="1:42" ht="12.75">
      <c r="A40" s="34"/>
      <c r="B40" s="58" t="s">
        <v>47</v>
      </c>
      <c r="C40" s="385"/>
      <c r="D40" s="347"/>
      <c r="E40" s="347"/>
      <c r="F40" s="347"/>
      <c r="G40" s="387"/>
      <c r="H40" s="385"/>
      <c r="I40" s="347"/>
      <c r="J40" s="347"/>
      <c r="K40" s="347"/>
      <c r="L40" s="387"/>
      <c r="M40" s="385"/>
      <c r="N40" s="347"/>
      <c r="O40" s="347"/>
      <c r="P40" s="391"/>
      <c r="Q40" s="342"/>
      <c r="R40" s="385"/>
      <c r="S40" s="347"/>
      <c r="T40" s="347"/>
      <c r="U40" s="346"/>
      <c r="V40" s="342"/>
      <c r="W40" s="385"/>
      <c r="X40" s="347"/>
      <c r="Y40" s="347"/>
      <c r="Z40" s="347"/>
      <c r="AA40" s="367"/>
      <c r="AB40" s="403"/>
      <c r="AC40" s="347"/>
      <c r="AD40" s="347"/>
      <c r="AE40" s="347"/>
      <c r="AF40" s="342"/>
      <c r="AG40" s="385"/>
      <c r="AH40" s="347"/>
      <c r="AI40" s="367"/>
      <c r="AJ40" s="440"/>
      <c r="AK40" s="344"/>
      <c r="AL40" s="385"/>
      <c r="AM40" s="347"/>
      <c r="AN40" s="347"/>
      <c r="AO40" s="385"/>
      <c r="AP40" s="344"/>
    </row>
    <row r="41" spans="1:42" ht="12.75">
      <c r="A41" s="34"/>
      <c r="B41" s="57"/>
      <c r="C41" s="356">
        <v>1</v>
      </c>
      <c r="D41" s="424">
        <v>1</v>
      </c>
      <c r="E41" s="356"/>
      <c r="F41" s="356"/>
      <c r="G41" s="446"/>
      <c r="H41" s="325">
        <v>9.5</v>
      </c>
      <c r="I41" s="356">
        <v>9.5</v>
      </c>
      <c r="J41" s="356"/>
      <c r="K41" s="356"/>
      <c r="L41" s="446"/>
      <c r="M41" s="325">
        <v>3</v>
      </c>
      <c r="N41" s="356">
        <v>3</v>
      </c>
      <c r="O41" s="356"/>
      <c r="P41" s="356"/>
      <c r="Q41" s="355"/>
      <c r="R41" s="325">
        <v>3</v>
      </c>
      <c r="S41" s="356">
        <v>3</v>
      </c>
      <c r="T41" s="356"/>
      <c r="U41" s="356"/>
      <c r="V41" s="355"/>
      <c r="W41" s="325">
        <v>2</v>
      </c>
      <c r="X41" s="356">
        <v>2</v>
      </c>
      <c r="Y41" s="356"/>
      <c r="Z41" s="356"/>
      <c r="AA41" s="358"/>
      <c r="AB41" s="362"/>
      <c r="AC41" s="356"/>
      <c r="AD41" s="356"/>
      <c r="AE41" s="356"/>
      <c r="AF41" s="355"/>
      <c r="AG41" s="325">
        <v>0</v>
      </c>
      <c r="AH41" s="356">
        <v>3</v>
      </c>
      <c r="AI41" s="356"/>
      <c r="AJ41" s="356"/>
      <c r="AK41" s="355"/>
      <c r="AL41" s="325">
        <v>5</v>
      </c>
      <c r="AM41" s="356">
        <v>2</v>
      </c>
      <c r="AN41" s="356"/>
      <c r="AO41" s="325"/>
      <c r="AP41" s="357"/>
    </row>
    <row r="42" spans="1:42" ht="12.75">
      <c r="A42" s="34"/>
      <c r="B42" s="58" t="s">
        <v>48</v>
      </c>
      <c r="C42" s="354"/>
      <c r="D42" s="425"/>
      <c r="E42" s="354"/>
      <c r="F42" s="354"/>
      <c r="G42" s="328"/>
      <c r="H42" s="326"/>
      <c r="I42" s="354"/>
      <c r="J42" s="354"/>
      <c r="K42" s="354"/>
      <c r="L42" s="328"/>
      <c r="M42" s="326"/>
      <c r="N42" s="354"/>
      <c r="O42" s="354"/>
      <c r="P42" s="354"/>
      <c r="Q42" s="328"/>
      <c r="R42" s="326"/>
      <c r="S42" s="354"/>
      <c r="T42" s="354"/>
      <c r="U42" s="354"/>
      <c r="V42" s="328"/>
      <c r="W42" s="326"/>
      <c r="X42" s="354"/>
      <c r="Y42" s="354"/>
      <c r="Z42" s="354"/>
      <c r="AA42" s="359"/>
      <c r="AB42" s="363"/>
      <c r="AC42" s="354"/>
      <c r="AD42" s="354"/>
      <c r="AE42" s="354"/>
      <c r="AF42" s="328"/>
      <c r="AG42" s="326"/>
      <c r="AH42" s="354"/>
      <c r="AI42" s="354"/>
      <c r="AJ42" s="354"/>
      <c r="AK42" s="328"/>
      <c r="AL42" s="326"/>
      <c r="AM42" s="354"/>
      <c r="AN42" s="354"/>
      <c r="AO42" s="326"/>
      <c r="AP42" s="330"/>
    </row>
    <row r="43" spans="1:42" ht="12.75">
      <c r="A43" s="34"/>
      <c r="B43" s="374" t="s">
        <v>127</v>
      </c>
      <c r="C43" s="384"/>
      <c r="D43" s="345"/>
      <c r="E43" s="345"/>
      <c r="F43" s="345"/>
      <c r="G43" s="386"/>
      <c r="H43" s="384"/>
      <c r="I43" s="345"/>
      <c r="J43" s="345"/>
      <c r="K43" s="345"/>
      <c r="L43" s="386"/>
      <c r="M43" s="384"/>
      <c r="N43" s="345"/>
      <c r="O43" s="345"/>
      <c r="P43" s="345"/>
      <c r="Q43" s="386"/>
      <c r="R43" s="384"/>
      <c r="S43" s="345"/>
      <c r="T43" s="345"/>
      <c r="U43" s="345"/>
      <c r="V43" s="386"/>
      <c r="W43" s="384"/>
      <c r="X43" s="345"/>
      <c r="Y43" s="345"/>
      <c r="Z43" s="345"/>
      <c r="AA43" s="366"/>
      <c r="AB43" s="402"/>
      <c r="AC43" s="345"/>
      <c r="AD43" s="345"/>
      <c r="AE43" s="345"/>
      <c r="AF43" s="386"/>
      <c r="AG43" s="384"/>
      <c r="AH43" s="345"/>
      <c r="AI43" s="366"/>
      <c r="AJ43" s="439"/>
      <c r="AK43" s="390"/>
      <c r="AL43" s="384"/>
      <c r="AM43" s="345"/>
      <c r="AN43" s="345"/>
      <c r="AO43" s="384"/>
      <c r="AP43" s="390"/>
    </row>
    <row r="44" spans="1:42" ht="13.5" thickBot="1">
      <c r="A44" s="34"/>
      <c r="B44" s="372"/>
      <c r="C44" s="385"/>
      <c r="D44" s="347"/>
      <c r="E44" s="347"/>
      <c r="F44" s="347"/>
      <c r="G44" s="387"/>
      <c r="H44" s="385"/>
      <c r="I44" s="347"/>
      <c r="J44" s="347"/>
      <c r="K44" s="347"/>
      <c r="L44" s="387"/>
      <c r="M44" s="385"/>
      <c r="N44" s="347"/>
      <c r="O44" s="347"/>
      <c r="P44" s="391"/>
      <c r="Q44" s="342"/>
      <c r="R44" s="385"/>
      <c r="S44" s="347"/>
      <c r="T44" s="347"/>
      <c r="U44" s="346"/>
      <c r="V44" s="342"/>
      <c r="W44" s="385"/>
      <c r="X44" s="347"/>
      <c r="Y44" s="347"/>
      <c r="Z44" s="347"/>
      <c r="AA44" s="367"/>
      <c r="AB44" s="403"/>
      <c r="AC44" s="347"/>
      <c r="AD44" s="347"/>
      <c r="AE44" s="347"/>
      <c r="AF44" s="342"/>
      <c r="AG44" s="385"/>
      <c r="AH44" s="347"/>
      <c r="AI44" s="367"/>
      <c r="AJ44" s="440"/>
      <c r="AK44" s="344"/>
      <c r="AL44" s="385"/>
      <c r="AM44" s="347"/>
      <c r="AN44" s="347"/>
      <c r="AO44" s="385"/>
      <c r="AP44" s="344"/>
    </row>
    <row r="45" spans="1:42" ht="12.75">
      <c r="A45" s="38"/>
      <c r="B45" s="174"/>
      <c r="C45" s="384"/>
      <c r="D45" s="345"/>
      <c r="E45" s="345"/>
      <c r="F45" s="345"/>
      <c r="G45" s="386"/>
      <c r="H45" s="384"/>
      <c r="I45" s="345"/>
      <c r="J45" s="345"/>
      <c r="K45" s="345"/>
      <c r="L45" s="386"/>
      <c r="M45" s="384"/>
      <c r="N45" s="345"/>
      <c r="O45" s="345"/>
      <c r="P45" s="345"/>
      <c r="Q45" s="386"/>
      <c r="R45" s="384"/>
      <c r="S45" s="345"/>
      <c r="T45" s="345"/>
      <c r="U45" s="345"/>
      <c r="V45" s="386"/>
      <c r="W45" s="384"/>
      <c r="X45" s="345"/>
      <c r="Y45" s="345"/>
      <c r="Z45" s="345"/>
      <c r="AA45" s="366"/>
      <c r="AB45" s="402"/>
      <c r="AC45" s="345"/>
      <c r="AD45" s="345"/>
      <c r="AE45" s="345"/>
      <c r="AF45" s="386"/>
      <c r="AG45" s="384"/>
      <c r="AH45" s="345"/>
      <c r="AI45" s="366"/>
      <c r="AJ45" s="439"/>
      <c r="AK45" s="390"/>
      <c r="AL45" s="384"/>
      <c r="AM45" s="345"/>
      <c r="AN45" s="345"/>
      <c r="AO45" s="384"/>
      <c r="AP45" s="390"/>
    </row>
    <row r="46" spans="1:42" ht="13.5" thickBot="1">
      <c r="A46" s="38"/>
      <c r="B46" s="175" t="s">
        <v>135</v>
      </c>
      <c r="C46" s="411"/>
      <c r="D46" s="346"/>
      <c r="E46" s="346"/>
      <c r="F46" s="346"/>
      <c r="G46" s="387"/>
      <c r="H46" s="411"/>
      <c r="I46" s="346"/>
      <c r="J46" s="391"/>
      <c r="K46" s="346"/>
      <c r="L46" s="387"/>
      <c r="M46" s="411"/>
      <c r="N46" s="346"/>
      <c r="O46" s="346"/>
      <c r="P46" s="391"/>
      <c r="Q46" s="387"/>
      <c r="R46" s="411"/>
      <c r="S46" s="346"/>
      <c r="T46" s="346"/>
      <c r="U46" s="346"/>
      <c r="V46" s="341"/>
      <c r="W46" s="411"/>
      <c r="X46" s="346"/>
      <c r="Y46" s="346"/>
      <c r="Z46" s="347"/>
      <c r="AA46" s="454"/>
      <c r="AB46" s="452"/>
      <c r="AC46" s="346"/>
      <c r="AD46" s="346"/>
      <c r="AE46" s="347"/>
      <c r="AF46" s="341"/>
      <c r="AG46" s="411"/>
      <c r="AH46" s="346"/>
      <c r="AI46" s="454"/>
      <c r="AJ46" s="440"/>
      <c r="AK46" s="343"/>
      <c r="AL46" s="411"/>
      <c r="AM46" s="346"/>
      <c r="AN46" s="346"/>
      <c r="AO46" s="411"/>
      <c r="AP46" s="343"/>
    </row>
    <row r="47" spans="1:42" ht="12.75" customHeight="1">
      <c r="A47" s="34"/>
      <c r="B47" s="372" t="s">
        <v>136</v>
      </c>
      <c r="C47" s="451"/>
      <c r="D47" s="345"/>
      <c r="E47" s="345"/>
      <c r="F47" s="345"/>
      <c r="G47" s="386"/>
      <c r="H47" s="384"/>
      <c r="I47" s="345"/>
      <c r="J47" s="345"/>
      <c r="K47" s="345"/>
      <c r="L47" s="386"/>
      <c r="M47" s="384"/>
      <c r="N47" s="345"/>
      <c r="O47" s="345"/>
      <c r="P47" s="345"/>
      <c r="Q47" s="386"/>
      <c r="R47" s="384"/>
      <c r="S47" s="345"/>
      <c r="T47" s="345"/>
      <c r="U47" s="345"/>
      <c r="V47" s="386"/>
      <c r="W47" s="384"/>
      <c r="X47" s="345"/>
      <c r="Y47" s="345"/>
      <c r="Z47" s="345"/>
      <c r="AA47" s="366"/>
      <c r="AB47" s="402"/>
      <c r="AC47" s="345"/>
      <c r="AD47" s="345"/>
      <c r="AE47" s="345"/>
      <c r="AF47" s="386"/>
      <c r="AG47" s="384"/>
      <c r="AH47" s="345"/>
      <c r="AI47" s="345"/>
      <c r="AJ47" s="455"/>
      <c r="AK47" s="460"/>
      <c r="AL47" s="462"/>
      <c r="AM47" s="456"/>
      <c r="AN47" s="456"/>
      <c r="AO47" s="456"/>
      <c r="AP47" s="460"/>
    </row>
    <row r="48" spans="1:43" ht="27" customHeight="1" thickBot="1">
      <c r="A48" s="34"/>
      <c r="B48" s="373"/>
      <c r="C48" s="452"/>
      <c r="D48" s="346"/>
      <c r="E48" s="346"/>
      <c r="F48" s="346"/>
      <c r="G48" s="341"/>
      <c r="H48" s="411"/>
      <c r="I48" s="346"/>
      <c r="J48" s="346"/>
      <c r="K48" s="346"/>
      <c r="L48" s="341"/>
      <c r="M48" s="411"/>
      <c r="N48" s="346"/>
      <c r="O48" s="346"/>
      <c r="P48" s="346"/>
      <c r="Q48" s="341"/>
      <c r="R48" s="411"/>
      <c r="S48" s="346"/>
      <c r="T48" s="346"/>
      <c r="U48" s="346"/>
      <c r="V48" s="341"/>
      <c r="W48" s="411"/>
      <c r="X48" s="346"/>
      <c r="Y48" s="346"/>
      <c r="Z48" s="346"/>
      <c r="AA48" s="454"/>
      <c r="AB48" s="412"/>
      <c r="AC48" s="413"/>
      <c r="AD48" s="413"/>
      <c r="AE48" s="413"/>
      <c r="AF48" s="453"/>
      <c r="AG48" s="411"/>
      <c r="AH48" s="346"/>
      <c r="AI48" s="346"/>
      <c r="AJ48" s="456"/>
      <c r="AK48" s="461"/>
      <c r="AL48" s="463"/>
      <c r="AM48" s="464"/>
      <c r="AN48" s="464"/>
      <c r="AO48" s="464"/>
      <c r="AP48" s="469"/>
      <c r="AQ48" s="31"/>
    </row>
    <row r="49" spans="1:43" ht="12.75">
      <c r="A49" s="34"/>
      <c r="B49" s="449" t="s">
        <v>18</v>
      </c>
      <c r="C49" s="441"/>
      <c r="D49" s="441"/>
      <c r="E49" s="441"/>
      <c r="F49" s="441"/>
      <c r="G49" s="447"/>
      <c r="H49" s="441"/>
      <c r="I49" s="441"/>
      <c r="J49" s="441"/>
      <c r="K49" s="441"/>
      <c r="L49" s="447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7"/>
      <c r="AQ49" s="31"/>
    </row>
    <row r="50" spans="1:43" ht="13.5" thickBot="1">
      <c r="A50" s="34"/>
      <c r="B50" s="450"/>
      <c r="C50" s="442"/>
      <c r="D50" s="442"/>
      <c r="E50" s="442"/>
      <c r="F50" s="442"/>
      <c r="G50" s="448"/>
      <c r="H50" s="442"/>
      <c r="I50" s="442"/>
      <c r="J50" s="442"/>
      <c r="K50" s="442"/>
      <c r="L50" s="448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8"/>
      <c r="AQ50" s="31"/>
    </row>
    <row r="51" spans="17:37" ht="12.75">
      <c r="Q51" s="38"/>
      <c r="S51" s="38"/>
      <c r="AF51" s="38"/>
      <c r="AG51" s="38"/>
      <c r="AH51" s="38"/>
      <c r="AI51" s="38"/>
      <c r="AJ51" s="38"/>
      <c r="AK51" s="38"/>
    </row>
    <row r="54" spans="2:12" ht="12.75">
      <c r="B54" t="s">
        <v>117</v>
      </c>
      <c r="L54" t="s">
        <v>216</v>
      </c>
    </row>
  </sheetData>
  <sheetProtection/>
  <mergeCells count="813">
    <mergeCell ref="AC13:AC14"/>
    <mergeCell ref="AD13:AD14"/>
    <mergeCell ref="AH15:AH16"/>
    <mergeCell ref="AI15:AI16"/>
    <mergeCell ref="AK15:AK16"/>
    <mergeCell ref="AJ15:AJ16"/>
    <mergeCell ref="AE13:AE14"/>
    <mergeCell ref="AC41:AC42"/>
    <mergeCell ref="AE41:AE42"/>
    <mergeCell ref="AJ41:AJ42"/>
    <mergeCell ref="AG41:AG42"/>
    <mergeCell ref="AF41:AF42"/>
    <mergeCell ref="AI41:AI42"/>
    <mergeCell ref="AH41:AH42"/>
    <mergeCell ref="AD41:AD42"/>
    <mergeCell ref="AK41:AK42"/>
    <mergeCell ref="AA41:AA42"/>
    <mergeCell ref="AB41:AB42"/>
    <mergeCell ref="X15:X16"/>
    <mergeCell ref="AC15:AC16"/>
    <mergeCell ref="AB15:AB16"/>
    <mergeCell ref="AF15:AF16"/>
    <mergeCell ref="AD15:AD16"/>
    <mergeCell ref="AG15:AG16"/>
    <mergeCell ref="AE15:AE16"/>
    <mergeCell ref="Y15:Y16"/>
    <mergeCell ref="I13:I14"/>
    <mergeCell ref="J13:J14"/>
    <mergeCell ref="AB13:AB14"/>
    <mergeCell ref="AA13:AA14"/>
    <mergeCell ref="Q13:Q14"/>
    <mergeCell ref="Z13:Z14"/>
    <mergeCell ref="V13:V14"/>
    <mergeCell ref="I15:I16"/>
    <mergeCell ref="N15:N16"/>
    <mergeCell ref="C13:C14"/>
    <mergeCell ref="D13:D14"/>
    <mergeCell ref="E13:E14"/>
    <mergeCell ref="F13:F14"/>
    <mergeCell ref="Y13:Y14"/>
    <mergeCell ref="G13:G14"/>
    <mergeCell ref="M13:M14"/>
    <mergeCell ref="N13:N14"/>
    <mergeCell ref="I41:I42"/>
    <mergeCell ref="T41:T42"/>
    <mergeCell ref="U13:U14"/>
    <mergeCell ref="T13:T14"/>
    <mergeCell ref="S13:S14"/>
    <mergeCell ref="K13:K14"/>
    <mergeCell ref="Y41:Y42"/>
    <mergeCell ref="P41:P42"/>
    <mergeCell ref="W41:W42"/>
    <mergeCell ref="R41:R42"/>
    <mergeCell ref="M41:M42"/>
    <mergeCell ref="N41:N42"/>
    <mergeCell ref="Q41:Q42"/>
    <mergeCell ref="X41:X42"/>
    <mergeCell ref="AP13:AP14"/>
    <mergeCell ref="AO13:AO14"/>
    <mergeCell ref="R13:R14"/>
    <mergeCell ref="AJ13:AJ14"/>
    <mergeCell ref="AG13:AG14"/>
    <mergeCell ref="AO15:AO16"/>
    <mergeCell ref="AP15:AP16"/>
    <mergeCell ref="AM13:AM14"/>
    <mergeCell ref="R15:R16"/>
    <mergeCell ref="AA15:AA16"/>
    <mergeCell ref="AN13:AN14"/>
    <mergeCell ref="AM15:AM16"/>
    <mergeCell ref="AN15:AN16"/>
    <mergeCell ref="AL15:AL16"/>
    <mergeCell ref="T15:T16"/>
    <mergeCell ref="U15:U16"/>
    <mergeCell ref="Z15:Z16"/>
    <mergeCell ref="W13:W14"/>
    <mergeCell ref="X13:X14"/>
    <mergeCell ref="W15:W16"/>
    <mergeCell ref="M15:M16"/>
    <mergeCell ref="O11:O12"/>
    <mergeCell ref="S15:S16"/>
    <mergeCell ref="P13:P14"/>
    <mergeCell ref="L13:L14"/>
    <mergeCell ref="Q15:Q16"/>
    <mergeCell ref="P15:P16"/>
    <mergeCell ref="O15:O16"/>
    <mergeCell ref="K15:K16"/>
    <mergeCell ref="L15:L16"/>
    <mergeCell ref="M17:M18"/>
    <mergeCell ref="N17:N18"/>
    <mergeCell ref="C15:C16"/>
    <mergeCell ref="D15:D16"/>
    <mergeCell ref="E15:E16"/>
    <mergeCell ref="F15:F16"/>
    <mergeCell ref="H15:H16"/>
    <mergeCell ref="J15:J16"/>
    <mergeCell ref="D11:D12"/>
    <mergeCell ref="G15:G16"/>
    <mergeCell ref="H13:H14"/>
    <mergeCell ref="G41:G42"/>
    <mergeCell ref="H41:H42"/>
    <mergeCell ref="F41:F42"/>
    <mergeCell ref="D35:D36"/>
    <mergeCell ref="E35:E36"/>
    <mergeCell ref="F35:F36"/>
    <mergeCell ref="H11:H12"/>
    <mergeCell ref="C41:C42"/>
    <mergeCell ref="E41:E42"/>
    <mergeCell ref="D41:D42"/>
    <mergeCell ref="X45:X46"/>
    <mergeCell ref="R25:R26"/>
    <mergeCell ref="S25:S26"/>
    <mergeCell ref="C25:C26"/>
    <mergeCell ref="E25:E26"/>
    <mergeCell ref="F25:F26"/>
    <mergeCell ref="C35:C36"/>
    <mergeCell ref="AB43:AB44"/>
    <mergeCell ref="S43:S44"/>
    <mergeCell ref="T43:T44"/>
    <mergeCell ref="S35:S36"/>
    <mergeCell ref="S39:S40"/>
    <mergeCell ref="Y43:Y44"/>
    <mergeCell ref="U41:U42"/>
    <mergeCell ref="S41:S42"/>
    <mergeCell ref="V41:V42"/>
    <mergeCell ref="Z41:Z42"/>
    <mergeCell ref="AL41:AL42"/>
    <mergeCell ref="D25:D26"/>
    <mergeCell ref="P25:P26"/>
    <mergeCell ref="L25:L26"/>
    <mergeCell ref="N11:N12"/>
    <mergeCell ref="L11:L12"/>
    <mergeCell ref="M11:M12"/>
    <mergeCell ref="J11:J12"/>
    <mergeCell ref="O13:O14"/>
    <mergeCell ref="K11:K12"/>
    <mergeCell ref="AN11:AN12"/>
    <mergeCell ref="AF11:AF12"/>
    <mergeCell ref="AL11:AL12"/>
    <mergeCell ref="X11:X12"/>
    <mergeCell ref="Y11:Y12"/>
    <mergeCell ref="AC11:AC12"/>
    <mergeCell ref="AG11:AG12"/>
    <mergeCell ref="AH11:AH12"/>
    <mergeCell ref="AI11:AI12"/>
    <mergeCell ref="B7:B8"/>
    <mergeCell ref="C11:C12"/>
    <mergeCell ref="R11:R12"/>
    <mergeCell ref="S11:S12"/>
    <mergeCell ref="V11:V12"/>
    <mergeCell ref="AM11:AM12"/>
    <mergeCell ref="AK11:AK12"/>
    <mergeCell ref="AJ11:AJ12"/>
    <mergeCell ref="E11:E12"/>
    <mergeCell ref="F11:F12"/>
    <mergeCell ref="I11:I12"/>
    <mergeCell ref="G11:G12"/>
    <mergeCell ref="Q11:Q12"/>
    <mergeCell ref="W11:W12"/>
    <mergeCell ref="AL13:AL14"/>
    <mergeCell ref="AH13:AH14"/>
    <mergeCell ref="AI13:AI14"/>
    <mergeCell ref="AD11:AD12"/>
    <mergeCell ref="AE11:AE12"/>
    <mergeCell ref="AB11:AB12"/>
    <mergeCell ref="D43:D44"/>
    <mergeCell ref="N35:N36"/>
    <mergeCell ref="J43:J44"/>
    <mergeCell ref="K43:K44"/>
    <mergeCell ref="Q35:Q36"/>
    <mergeCell ref="Y35:Y36"/>
    <mergeCell ref="T35:T36"/>
    <mergeCell ref="O35:O36"/>
    <mergeCell ref="W43:W44"/>
    <mergeCell ref="K41:K42"/>
    <mergeCell ref="AJ43:AJ44"/>
    <mergeCell ref="AC43:AC44"/>
    <mergeCell ref="AD43:AD44"/>
    <mergeCell ref="AK35:AK36"/>
    <mergeCell ref="AG35:AG36"/>
    <mergeCell ref="AH35:AH36"/>
    <mergeCell ref="AI35:AI36"/>
    <mergeCell ref="AD39:AD40"/>
    <mergeCell ref="AF39:AF40"/>
    <mergeCell ref="AF43:AF44"/>
    <mergeCell ref="G43:G44"/>
    <mergeCell ref="X43:X44"/>
    <mergeCell ref="Y45:Y46"/>
    <mergeCell ref="AH43:AH44"/>
    <mergeCell ref="AH45:AH46"/>
    <mergeCell ref="Z45:Z46"/>
    <mergeCell ref="U43:U44"/>
    <mergeCell ref="AE43:AE44"/>
    <mergeCell ref="AC45:AC46"/>
    <mergeCell ref="AA43:AA44"/>
    <mergeCell ref="H45:H46"/>
    <mergeCell ref="K45:K46"/>
    <mergeCell ref="M45:M46"/>
    <mergeCell ref="L45:L46"/>
    <mergeCell ref="I45:I46"/>
    <mergeCell ref="G45:G46"/>
    <mergeCell ref="AO41:AO42"/>
    <mergeCell ref="AM41:AM42"/>
    <mergeCell ref="AN41:AN42"/>
    <mergeCell ref="C43:C44"/>
    <mergeCell ref="AI45:AI46"/>
    <mergeCell ref="AK45:AK46"/>
    <mergeCell ref="AL45:AL46"/>
    <mergeCell ref="AI43:AI44"/>
    <mergeCell ref="E43:E44"/>
    <mergeCell ref="F43:F44"/>
    <mergeCell ref="C45:C46"/>
    <mergeCell ref="AD45:AD46"/>
    <mergeCell ref="R35:R36"/>
    <mergeCell ref="W45:W46"/>
    <mergeCell ref="M35:M36"/>
    <mergeCell ref="M37:M38"/>
    <mergeCell ref="N37:N38"/>
    <mergeCell ref="J37:J38"/>
    <mergeCell ref="D45:D46"/>
    <mergeCell ref="E45:E46"/>
    <mergeCell ref="K25:K26"/>
    <mergeCell ref="AI17:AI18"/>
    <mergeCell ref="AA25:AA26"/>
    <mergeCell ref="AA17:AA18"/>
    <mergeCell ref="AB17:AB18"/>
    <mergeCell ref="AC19:AC20"/>
    <mergeCell ref="AG17:AG18"/>
    <mergeCell ref="N25:N26"/>
    <mergeCell ref="O25:O26"/>
    <mergeCell ref="Q17:Q18"/>
    <mergeCell ref="V25:V26"/>
    <mergeCell ref="AK25:AK26"/>
    <mergeCell ref="AJ25:AJ26"/>
    <mergeCell ref="AH25:AH26"/>
    <mergeCell ref="AB25:AB26"/>
    <mergeCell ref="AF25:AF26"/>
    <mergeCell ref="AC25:AC26"/>
    <mergeCell ref="AG25:AG26"/>
    <mergeCell ref="W25:W26"/>
    <mergeCell ref="B5:B6"/>
    <mergeCell ref="U25:U26"/>
    <mergeCell ref="X35:X36"/>
    <mergeCell ref="V35:V36"/>
    <mergeCell ref="W35:W36"/>
    <mergeCell ref="C5:G6"/>
    <mergeCell ref="P35:P36"/>
    <mergeCell ref="G25:G26"/>
    <mergeCell ref="H25:H26"/>
    <mergeCell ref="I29:I30"/>
    <mergeCell ref="H33:H34"/>
    <mergeCell ref="G35:G36"/>
    <mergeCell ref="AP11:AP12"/>
    <mergeCell ref="AO11:AO12"/>
    <mergeCell ref="AP25:AP26"/>
    <mergeCell ref="AN29:AN30"/>
    <mergeCell ref="AN25:AN26"/>
    <mergeCell ref="AO33:AO34"/>
    <mergeCell ref="AI25:AI26"/>
    <mergeCell ref="AO25:AO26"/>
    <mergeCell ref="AP47:AP48"/>
    <mergeCell ref="AP45:AP46"/>
    <mergeCell ref="AO45:AO46"/>
    <mergeCell ref="AO43:AO44"/>
    <mergeCell ref="AO35:AO36"/>
    <mergeCell ref="AK49:AK50"/>
    <mergeCell ref="AP49:AP50"/>
    <mergeCell ref="AO49:AO50"/>
    <mergeCell ref="AN49:AN50"/>
    <mergeCell ref="AM49:AM50"/>
    <mergeCell ref="AP41:AP42"/>
    <mergeCell ref="AN47:AN48"/>
    <mergeCell ref="AO47:AO48"/>
    <mergeCell ref="AP17:AP18"/>
    <mergeCell ref="AO17:AO18"/>
    <mergeCell ref="AO39:AO40"/>
    <mergeCell ref="AO37:AO38"/>
    <mergeCell ref="AP37:AP38"/>
    <mergeCell ref="AN33:AN34"/>
    <mergeCell ref="AP33:AP34"/>
    <mergeCell ref="AP35:AP36"/>
    <mergeCell ref="AP43:AP44"/>
    <mergeCell ref="L35:L36"/>
    <mergeCell ref="K35:K36"/>
    <mergeCell ref="AK43:AK44"/>
    <mergeCell ref="AN35:AN36"/>
    <mergeCell ref="AL43:AL44"/>
    <mergeCell ref="AK37:AK38"/>
    <mergeCell ref="AJ37:AJ38"/>
    <mergeCell ref="Q43:Q44"/>
    <mergeCell ref="AN17:AN18"/>
    <mergeCell ref="AL17:AL18"/>
    <mergeCell ref="AM39:AM40"/>
    <mergeCell ref="AN39:AN40"/>
    <mergeCell ref="AN37:AN38"/>
    <mergeCell ref="AL37:AL38"/>
    <mergeCell ref="AM37:AM38"/>
    <mergeCell ref="AL35:AL36"/>
    <mergeCell ref="AM35:AM36"/>
    <mergeCell ref="AL39:AL40"/>
    <mergeCell ref="AM45:AM46"/>
    <mergeCell ref="AN45:AN46"/>
    <mergeCell ref="AM43:AM44"/>
    <mergeCell ref="AN43:AN44"/>
    <mergeCell ref="AJ45:AJ46"/>
    <mergeCell ref="AJ49:AJ50"/>
    <mergeCell ref="AK47:AK48"/>
    <mergeCell ref="AL47:AL48"/>
    <mergeCell ref="AL49:AL50"/>
    <mergeCell ref="AM47:AM48"/>
    <mergeCell ref="AM33:AM34"/>
    <mergeCell ref="AJ33:AJ34"/>
    <mergeCell ref="E17:E18"/>
    <mergeCell ref="F17:F18"/>
    <mergeCell ref="G17:G18"/>
    <mergeCell ref="Z17:Z18"/>
    <mergeCell ref="AE17:AE18"/>
    <mergeCell ref="AM17:AM18"/>
    <mergeCell ref="AK17:AK18"/>
    <mergeCell ref="AJ17:AJ18"/>
    <mergeCell ref="AJ47:AJ48"/>
    <mergeCell ref="U37:U38"/>
    <mergeCell ref="AE37:AE38"/>
    <mergeCell ref="AD37:AD38"/>
    <mergeCell ref="X37:X38"/>
    <mergeCell ref="AH37:AH38"/>
    <mergeCell ref="AG37:AG38"/>
    <mergeCell ref="AI37:AI38"/>
    <mergeCell ref="Y37:Y38"/>
    <mergeCell ref="AB45:AB46"/>
    <mergeCell ref="H17:H18"/>
    <mergeCell ref="I17:I18"/>
    <mergeCell ref="C37:C38"/>
    <mergeCell ref="AH47:AH48"/>
    <mergeCell ref="C17:C18"/>
    <mergeCell ref="D17:D18"/>
    <mergeCell ref="AH17:AH18"/>
    <mergeCell ref="AA45:AA46"/>
    <mergeCell ref="AA47:AA48"/>
    <mergeCell ref="Z37:Z38"/>
    <mergeCell ref="AG49:AG50"/>
    <mergeCell ref="AF49:AF50"/>
    <mergeCell ref="AI49:AI50"/>
    <mergeCell ref="AI47:AI48"/>
    <mergeCell ref="C33:C34"/>
    <mergeCell ref="AG39:AG40"/>
    <mergeCell ref="C39:C40"/>
    <mergeCell ref="D39:D40"/>
    <mergeCell ref="AF37:AF38"/>
    <mergeCell ref="F37:F38"/>
    <mergeCell ref="AP39:AP40"/>
    <mergeCell ref="AA49:AA50"/>
    <mergeCell ref="AE49:AE50"/>
    <mergeCell ref="AG43:AG44"/>
    <mergeCell ref="AF45:AF46"/>
    <mergeCell ref="AE45:AE46"/>
    <mergeCell ref="AH49:AH50"/>
    <mergeCell ref="AB49:AB50"/>
    <mergeCell ref="AC49:AC50"/>
    <mergeCell ref="AD49:AD50"/>
    <mergeCell ref="AF47:AF48"/>
    <mergeCell ref="U49:U50"/>
    <mergeCell ref="V49:V50"/>
    <mergeCell ref="W49:W50"/>
    <mergeCell ref="X49:X50"/>
    <mergeCell ref="Y49:Y50"/>
    <mergeCell ref="Z47:Z48"/>
    <mergeCell ref="W47:W48"/>
    <mergeCell ref="X47:X48"/>
    <mergeCell ref="Y47:Y48"/>
    <mergeCell ref="B49:B50"/>
    <mergeCell ref="C49:C50"/>
    <mergeCell ref="D49:D50"/>
    <mergeCell ref="E49:E50"/>
    <mergeCell ref="F49:F50"/>
    <mergeCell ref="G47:G48"/>
    <mergeCell ref="G49:G50"/>
    <mergeCell ref="E47:E48"/>
    <mergeCell ref="F47:F48"/>
    <mergeCell ref="C47:C48"/>
    <mergeCell ref="H49:H50"/>
    <mergeCell ref="P43:P44"/>
    <mergeCell ref="I49:I50"/>
    <mergeCell ref="J49:J50"/>
    <mergeCell ref="K49:K50"/>
    <mergeCell ref="L49:L50"/>
    <mergeCell ref="M49:M50"/>
    <mergeCell ref="N49:N50"/>
    <mergeCell ref="M47:M48"/>
    <mergeCell ref="J47:J48"/>
    <mergeCell ref="S49:S50"/>
    <mergeCell ref="O43:O44"/>
    <mergeCell ref="O45:O46"/>
    <mergeCell ref="R43:R44"/>
    <mergeCell ref="Q45:Q46"/>
    <mergeCell ref="R47:R48"/>
    <mergeCell ref="M43:M44"/>
    <mergeCell ref="R45:R46"/>
    <mergeCell ref="N45:N46"/>
    <mergeCell ref="L41:L42"/>
    <mergeCell ref="O49:O50"/>
    <mergeCell ref="P49:P50"/>
    <mergeCell ref="Q49:Q50"/>
    <mergeCell ref="R49:R50"/>
    <mergeCell ref="N43:N44"/>
    <mergeCell ref="AL33:AL34"/>
    <mergeCell ref="AC33:AC34"/>
    <mergeCell ref="AE33:AE34"/>
    <mergeCell ref="AF33:AF34"/>
    <mergeCell ref="AH39:AH40"/>
    <mergeCell ref="AI33:AI34"/>
    <mergeCell ref="AK33:AK34"/>
    <mergeCell ref="AH33:AH34"/>
    <mergeCell ref="AF35:AF36"/>
    <mergeCell ref="AG33:AG34"/>
    <mergeCell ref="T49:T50"/>
    <mergeCell ref="T39:T40"/>
    <mergeCell ref="Z49:Z50"/>
    <mergeCell ref="W39:W40"/>
    <mergeCell ref="U39:U40"/>
    <mergeCell ref="Y39:Y40"/>
    <mergeCell ref="T45:T46"/>
    <mergeCell ref="V45:V46"/>
    <mergeCell ref="Z43:Z44"/>
    <mergeCell ref="V43:V44"/>
    <mergeCell ref="AK39:AK40"/>
    <mergeCell ref="AJ39:AJ40"/>
    <mergeCell ref="O39:O40"/>
    <mergeCell ref="Q39:Q40"/>
    <mergeCell ref="X39:X40"/>
    <mergeCell ref="O37:O38"/>
    <mergeCell ref="T37:T38"/>
    <mergeCell ref="S37:S38"/>
    <mergeCell ref="P37:P38"/>
    <mergeCell ref="Q37:Q38"/>
    <mergeCell ref="P45:P46"/>
    <mergeCell ref="P47:P48"/>
    <mergeCell ref="L43:L44"/>
    <mergeCell ref="L47:L48"/>
    <mergeCell ref="L39:L40"/>
    <mergeCell ref="AJ35:AJ36"/>
    <mergeCell ref="AI39:AI40"/>
    <mergeCell ref="L37:L38"/>
    <mergeCell ref="R37:R38"/>
    <mergeCell ref="S45:S46"/>
    <mergeCell ref="AB33:AB34"/>
    <mergeCell ref="O33:O34"/>
    <mergeCell ref="Z33:Z34"/>
    <mergeCell ref="P33:P34"/>
    <mergeCell ref="V33:V34"/>
    <mergeCell ref="W33:W34"/>
    <mergeCell ref="Q33:Q34"/>
    <mergeCell ref="K37:K38"/>
    <mergeCell ref="K47:K48"/>
    <mergeCell ref="I43:I44"/>
    <mergeCell ref="I47:I48"/>
    <mergeCell ref="J41:J42"/>
    <mergeCell ref="D47:D48"/>
    <mergeCell ref="K39:K40"/>
    <mergeCell ref="J45:J46"/>
    <mergeCell ref="H43:H44"/>
    <mergeCell ref="F45:F46"/>
    <mergeCell ref="D37:D38"/>
    <mergeCell ref="E37:E38"/>
    <mergeCell ref="G37:G38"/>
    <mergeCell ref="F39:F40"/>
    <mergeCell ref="P39:P40"/>
    <mergeCell ref="N47:N48"/>
    <mergeCell ref="J39:J40"/>
    <mergeCell ref="H39:H40"/>
    <mergeCell ref="I39:I40"/>
    <mergeCell ref="G39:G40"/>
    <mergeCell ref="Y33:Y34"/>
    <mergeCell ref="X33:X34"/>
    <mergeCell ref="T33:T34"/>
    <mergeCell ref="U33:U34"/>
    <mergeCell ref="S33:S34"/>
    <mergeCell ref="L33:L34"/>
    <mergeCell ref="H47:H48"/>
    <mergeCell ref="M29:M30"/>
    <mergeCell ref="O29:O30"/>
    <mergeCell ref="N29:N30"/>
    <mergeCell ref="O47:O48"/>
    <mergeCell ref="E33:E34"/>
    <mergeCell ref="F33:F34"/>
    <mergeCell ref="J33:J34"/>
    <mergeCell ref="I33:I34"/>
    <mergeCell ref="E39:E40"/>
    <mergeCell ref="R33:R34"/>
    <mergeCell ref="M33:M34"/>
    <mergeCell ref="N33:N34"/>
    <mergeCell ref="R39:R40"/>
    <mergeCell ref="G33:G34"/>
    <mergeCell ref="K33:K34"/>
    <mergeCell ref="H37:H38"/>
    <mergeCell ref="I37:I38"/>
    <mergeCell ref="H35:H36"/>
    <mergeCell ref="J35:J36"/>
    <mergeCell ref="M39:M40"/>
    <mergeCell ref="Q47:Q48"/>
    <mergeCell ref="S47:S48"/>
    <mergeCell ref="O41:O42"/>
    <mergeCell ref="J29:J30"/>
    <mergeCell ref="U29:U30"/>
    <mergeCell ref="T29:T30"/>
    <mergeCell ref="S29:S30"/>
    <mergeCell ref="R29:R30"/>
    <mergeCell ref="N39:N40"/>
    <mergeCell ref="AI29:AI30"/>
    <mergeCell ref="C29:C30"/>
    <mergeCell ref="D29:D30"/>
    <mergeCell ref="E29:E30"/>
    <mergeCell ref="F29:F30"/>
    <mergeCell ref="Q29:Q30"/>
    <mergeCell ref="G29:G30"/>
    <mergeCell ref="L29:L30"/>
    <mergeCell ref="K29:K30"/>
    <mergeCell ref="P29:P30"/>
    <mergeCell ref="AC39:AC40"/>
    <mergeCell ref="AP27:AP28"/>
    <mergeCell ref="C27:C28"/>
    <mergeCell ref="D27:D28"/>
    <mergeCell ref="AJ29:AJ30"/>
    <mergeCell ref="H29:H30"/>
    <mergeCell ref="AP29:AP30"/>
    <mergeCell ref="AO29:AO30"/>
    <mergeCell ref="AL29:AL30"/>
    <mergeCell ref="AM29:AM30"/>
    <mergeCell ref="Z29:Z30"/>
    <mergeCell ref="Y29:Y30"/>
    <mergeCell ref="AH29:AH30"/>
    <mergeCell ref="AA39:AA40"/>
    <mergeCell ref="Z39:Z40"/>
    <mergeCell ref="AE35:AE36"/>
    <mergeCell ref="AA35:AA36"/>
    <mergeCell ref="AB29:AB30"/>
    <mergeCell ref="AC35:AC36"/>
    <mergeCell ref="AD35:AD36"/>
    <mergeCell ref="T47:T48"/>
    <mergeCell ref="U47:U48"/>
    <mergeCell ref="V47:V48"/>
    <mergeCell ref="V39:V40"/>
    <mergeCell ref="V37:V38"/>
    <mergeCell ref="W37:W38"/>
    <mergeCell ref="U45:U46"/>
    <mergeCell ref="AG47:AG48"/>
    <mergeCell ref="Y25:Y26"/>
    <mergeCell ref="AB47:AB48"/>
    <mergeCell ref="AC47:AC48"/>
    <mergeCell ref="AD47:AD48"/>
    <mergeCell ref="AF29:AF30"/>
    <mergeCell ref="AG45:AG46"/>
    <mergeCell ref="AB39:AB40"/>
    <mergeCell ref="AE47:AE48"/>
    <mergeCell ref="AA33:AA34"/>
    <mergeCell ref="AD29:AD30"/>
    <mergeCell ref="AE29:AE30"/>
    <mergeCell ref="AA37:AA38"/>
    <mergeCell ref="AB37:AB38"/>
    <mergeCell ref="AC37:AC38"/>
    <mergeCell ref="AE39:AE40"/>
    <mergeCell ref="AB35:AB36"/>
    <mergeCell ref="AC29:AC30"/>
    <mergeCell ref="AA29:AA30"/>
    <mergeCell ref="AD33:AD34"/>
    <mergeCell ref="AO27:AO28"/>
    <mergeCell ref="Y27:Y28"/>
    <mergeCell ref="AL27:AL28"/>
    <mergeCell ref="E27:E28"/>
    <mergeCell ref="G27:G28"/>
    <mergeCell ref="AA27:AA28"/>
    <mergeCell ref="AB27:AB28"/>
    <mergeCell ref="AC27:AC28"/>
    <mergeCell ref="N27:N28"/>
    <mergeCell ref="I27:I28"/>
    <mergeCell ref="AN27:AN28"/>
    <mergeCell ref="AE27:AE28"/>
    <mergeCell ref="X27:X28"/>
    <mergeCell ref="AK27:AK28"/>
    <mergeCell ref="R27:R28"/>
    <mergeCell ref="S27:S28"/>
    <mergeCell ref="T27:T28"/>
    <mergeCell ref="AF27:AF28"/>
    <mergeCell ref="AH27:AH28"/>
    <mergeCell ref="L27:L28"/>
    <mergeCell ref="J27:J28"/>
    <mergeCell ref="M27:M28"/>
    <mergeCell ref="O27:O28"/>
    <mergeCell ref="AM27:AM28"/>
    <mergeCell ref="AI27:AI28"/>
    <mergeCell ref="P27:P28"/>
    <mergeCell ref="Z27:Z28"/>
    <mergeCell ref="AJ27:AJ28"/>
    <mergeCell ref="G19:G20"/>
    <mergeCell ref="AL19:AL20"/>
    <mergeCell ref="AO19:AO20"/>
    <mergeCell ref="I19:I20"/>
    <mergeCell ref="AP19:AP20"/>
    <mergeCell ref="AM25:AM26"/>
    <mergeCell ref="AE25:AE26"/>
    <mergeCell ref="AD25:AD26"/>
    <mergeCell ref="M25:M26"/>
    <mergeCell ref="X25:X26"/>
    <mergeCell ref="J17:J18"/>
    <mergeCell ref="K17:K18"/>
    <mergeCell ref="S17:S18"/>
    <mergeCell ref="T17:T18"/>
    <mergeCell ref="X17:X18"/>
    <mergeCell ref="V17:V18"/>
    <mergeCell ref="O17:O18"/>
    <mergeCell ref="L17:L18"/>
    <mergeCell ref="U17:U18"/>
    <mergeCell ref="P17:P18"/>
    <mergeCell ref="Y17:Y18"/>
    <mergeCell ref="AF17:AF18"/>
    <mergeCell ref="AA19:AA20"/>
    <mergeCell ref="AE19:AE20"/>
    <mergeCell ref="W17:W18"/>
    <mergeCell ref="AD17:AD18"/>
    <mergeCell ref="R17:R18"/>
    <mergeCell ref="AC17:AC18"/>
    <mergeCell ref="H5:L6"/>
    <mergeCell ref="M5:Q6"/>
    <mergeCell ref="R5:V6"/>
    <mergeCell ref="P11:P12"/>
    <mergeCell ref="U11:U12"/>
    <mergeCell ref="T11:T12"/>
    <mergeCell ref="U9:U10"/>
    <mergeCell ref="T9:T10"/>
    <mergeCell ref="C9:C10"/>
    <mergeCell ref="D9:D10"/>
    <mergeCell ref="E9:E10"/>
    <mergeCell ref="F9:F10"/>
    <mergeCell ref="G9:G10"/>
    <mergeCell ref="M9:M10"/>
    <mergeCell ref="H9:H10"/>
    <mergeCell ref="I9:I10"/>
    <mergeCell ref="AJ9:AJ10"/>
    <mergeCell ref="AG9:AG10"/>
    <mergeCell ref="AH9:AH10"/>
    <mergeCell ref="AI9:AI10"/>
    <mergeCell ref="Y9:Y10"/>
    <mergeCell ref="AN19:AN20"/>
    <mergeCell ref="AB19:AB20"/>
    <mergeCell ref="AD19:AD20"/>
    <mergeCell ref="AJ19:AJ20"/>
    <mergeCell ref="AI19:AI20"/>
    <mergeCell ref="AG19:AG20"/>
    <mergeCell ref="AH19:AH20"/>
    <mergeCell ref="AP23:AP24"/>
    <mergeCell ref="AO23:AO24"/>
    <mergeCell ref="Q19:Q20"/>
    <mergeCell ref="C19:C20"/>
    <mergeCell ref="D19:D20"/>
    <mergeCell ref="E19:E20"/>
    <mergeCell ref="F19:F20"/>
    <mergeCell ref="H19:H20"/>
    <mergeCell ref="P19:P20"/>
    <mergeCell ref="N19:N20"/>
    <mergeCell ref="AL25:AL26"/>
    <mergeCell ref="W29:W30"/>
    <mergeCell ref="V27:V28"/>
    <mergeCell ref="W27:W28"/>
    <mergeCell ref="V29:V30"/>
    <mergeCell ref="AG29:AG30"/>
    <mergeCell ref="AK29:AK30"/>
    <mergeCell ref="X29:X30"/>
    <mergeCell ref="M19:M20"/>
    <mergeCell ref="AF19:AF20"/>
    <mergeCell ref="AM23:AM24"/>
    <mergeCell ref="AI23:AI24"/>
    <mergeCell ref="AK23:AK24"/>
    <mergeCell ref="AH23:AH24"/>
    <mergeCell ref="AK19:AK20"/>
    <mergeCell ref="AM19:AM20"/>
    <mergeCell ref="W19:W20"/>
    <mergeCell ref="T19:T20"/>
    <mergeCell ref="J19:J20"/>
    <mergeCell ref="Z19:Z20"/>
    <mergeCell ref="Y19:Y20"/>
    <mergeCell ref="U19:U20"/>
    <mergeCell ref="X19:X20"/>
    <mergeCell ref="S19:S20"/>
    <mergeCell ref="O19:O20"/>
    <mergeCell ref="R19:R20"/>
    <mergeCell ref="V19:V20"/>
    <mergeCell ref="L19:L20"/>
    <mergeCell ref="Q23:Q24"/>
    <mergeCell ref="R23:R24"/>
    <mergeCell ref="AG27:AG28"/>
    <mergeCell ref="AD27:AD28"/>
    <mergeCell ref="Q25:Q26"/>
    <mergeCell ref="T25:T26"/>
    <mergeCell ref="Z25:Z26"/>
    <mergeCell ref="X23:X24"/>
    <mergeCell ref="U23:U24"/>
    <mergeCell ref="AC23:AC24"/>
    <mergeCell ref="I21:I22"/>
    <mergeCell ref="C23:C24"/>
    <mergeCell ref="D23:D24"/>
    <mergeCell ref="E23:E24"/>
    <mergeCell ref="F23:F24"/>
    <mergeCell ref="I35:I36"/>
    <mergeCell ref="G21:G22"/>
    <mergeCell ref="D33:D34"/>
    <mergeCell ref="I25:I26"/>
    <mergeCell ref="G23:G24"/>
    <mergeCell ref="H27:H28"/>
    <mergeCell ref="F27:F28"/>
    <mergeCell ref="J23:J24"/>
    <mergeCell ref="K23:K24"/>
    <mergeCell ref="L23:L24"/>
    <mergeCell ref="U27:U28"/>
    <mergeCell ref="Q27:Q28"/>
    <mergeCell ref="P23:P24"/>
    <mergeCell ref="J25:J26"/>
    <mergeCell ref="K27:K28"/>
    <mergeCell ref="W5:AA6"/>
    <mergeCell ref="H23:H24"/>
    <mergeCell ref="I23:I24"/>
    <mergeCell ref="M23:M24"/>
    <mergeCell ref="S23:S24"/>
    <mergeCell ref="T23:T24"/>
    <mergeCell ref="K19:K20"/>
    <mergeCell ref="L21:L22"/>
    <mergeCell ref="AA21:AA22"/>
    <mergeCell ref="V21:V22"/>
    <mergeCell ref="P21:P22"/>
    <mergeCell ref="J21:J22"/>
    <mergeCell ref="S21:S22"/>
    <mergeCell ref="R21:R22"/>
    <mergeCell ref="O21:O22"/>
    <mergeCell ref="K21:K22"/>
    <mergeCell ref="M21:M22"/>
    <mergeCell ref="Q21:Q22"/>
    <mergeCell ref="B47:B48"/>
    <mergeCell ref="B43:B44"/>
    <mergeCell ref="N23:N24"/>
    <mergeCell ref="O23:O24"/>
    <mergeCell ref="C21:C22"/>
    <mergeCell ref="D21:D22"/>
    <mergeCell ref="E21:E22"/>
    <mergeCell ref="F21:F22"/>
    <mergeCell ref="H21:H22"/>
    <mergeCell ref="N21:N22"/>
    <mergeCell ref="J9:J10"/>
    <mergeCell ref="X9:X10"/>
    <mergeCell ref="P9:P10"/>
    <mergeCell ref="L9:L10"/>
    <mergeCell ref="S9:S10"/>
    <mergeCell ref="K9:K10"/>
    <mergeCell ref="Q9:Q10"/>
    <mergeCell ref="N9:N10"/>
    <mergeCell ref="O9:O10"/>
    <mergeCell ref="Y23:Y24"/>
    <mergeCell ref="AB23:AB24"/>
    <mergeCell ref="AB21:AB22"/>
    <mergeCell ref="U21:U22"/>
    <mergeCell ref="AA23:AA24"/>
    <mergeCell ref="R9:R10"/>
    <mergeCell ref="T21:T22"/>
    <mergeCell ref="Z11:Z12"/>
    <mergeCell ref="AA11:AA12"/>
    <mergeCell ref="V15:V16"/>
    <mergeCell ref="AE23:AE24"/>
    <mergeCell ref="W23:W24"/>
    <mergeCell ref="AN23:AN24"/>
    <mergeCell ref="AF23:AF24"/>
    <mergeCell ref="AL23:AL24"/>
    <mergeCell ref="AI21:AI22"/>
    <mergeCell ref="AK21:AK22"/>
    <mergeCell ref="AL21:AL22"/>
    <mergeCell ref="W21:W22"/>
    <mergeCell ref="AD21:AD22"/>
    <mergeCell ref="AO21:AO22"/>
    <mergeCell ref="AP21:AP22"/>
    <mergeCell ref="AN21:AN22"/>
    <mergeCell ref="AH21:AH22"/>
    <mergeCell ref="AC21:AC22"/>
    <mergeCell ref="V9:V10"/>
    <mergeCell ref="W9:W10"/>
    <mergeCell ref="Z21:Z22"/>
    <mergeCell ref="AE21:AE22"/>
    <mergeCell ref="AM21:AM22"/>
    <mergeCell ref="AF21:AF22"/>
    <mergeCell ref="X21:X22"/>
    <mergeCell ref="Y21:Y22"/>
    <mergeCell ref="AE9:AE10"/>
    <mergeCell ref="Z9:Z10"/>
    <mergeCell ref="AP9:AP10"/>
    <mergeCell ref="AO9:AO10"/>
    <mergeCell ref="AM9:AM10"/>
    <mergeCell ref="AN9:AN10"/>
    <mergeCell ref="AL9:AL10"/>
    <mergeCell ref="AL5:AP6"/>
    <mergeCell ref="U35:U36"/>
    <mergeCell ref="Z35:Z36"/>
    <mergeCell ref="Z23:Z24"/>
    <mergeCell ref="AD23:AD24"/>
    <mergeCell ref="V23:V24"/>
    <mergeCell ref="AA9:AA10"/>
    <mergeCell ref="AB9:AB10"/>
    <mergeCell ref="AC9:AC10"/>
    <mergeCell ref="AD9:AD10"/>
    <mergeCell ref="AJ23:AJ24"/>
    <mergeCell ref="AG21:AG22"/>
    <mergeCell ref="AF9:AF10"/>
    <mergeCell ref="AK9:AK10"/>
    <mergeCell ref="AB5:AF6"/>
    <mergeCell ref="AG5:AK6"/>
    <mergeCell ref="AJ21:AJ22"/>
    <mergeCell ref="AG23:AG24"/>
    <mergeCell ref="AF13:AF14"/>
    <mergeCell ref="AK13:AK14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G4">
      <selection activeCell="K29" sqref="K29:S31"/>
    </sheetView>
  </sheetViews>
  <sheetFormatPr defaultColWidth="11.421875" defaultRowHeight="12.75"/>
  <cols>
    <col min="2" max="2" width="43.8515625" style="0" customWidth="1"/>
  </cols>
  <sheetData>
    <row r="1" spans="1:2" ht="13.5" thickBot="1">
      <c r="A1" s="1" t="s">
        <v>0</v>
      </c>
      <c r="B1" s="1" t="s">
        <v>177</v>
      </c>
    </row>
    <row r="2" spans="2:19" ht="12.75">
      <c r="B2" s="34"/>
      <c r="C2" s="503" t="s">
        <v>121</v>
      </c>
      <c r="D2" s="504"/>
      <c r="E2" s="504"/>
      <c r="F2" s="505"/>
      <c r="G2" s="509" t="s">
        <v>123</v>
      </c>
      <c r="H2" s="510"/>
      <c r="I2" s="510"/>
      <c r="J2" s="511"/>
      <c r="K2" s="503" t="s">
        <v>124</v>
      </c>
      <c r="L2" s="504"/>
      <c r="M2" s="505"/>
      <c r="N2" s="503" t="s">
        <v>125</v>
      </c>
      <c r="O2" s="505"/>
      <c r="P2" s="503" t="s">
        <v>131</v>
      </c>
      <c r="Q2" s="504"/>
      <c r="R2" s="504"/>
      <c r="S2" s="505"/>
    </row>
    <row r="3" spans="2:19" ht="12.75">
      <c r="B3" s="34"/>
      <c r="C3" s="506"/>
      <c r="D3" s="507"/>
      <c r="E3" s="507"/>
      <c r="F3" s="508"/>
      <c r="G3" s="512"/>
      <c r="H3" s="513"/>
      <c r="I3" s="513"/>
      <c r="J3" s="514"/>
      <c r="K3" s="506"/>
      <c r="L3" s="507"/>
      <c r="M3" s="508"/>
      <c r="N3" s="506"/>
      <c r="O3" s="508"/>
      <c r="P3" s="506"/>
      <c r="Q3" s="507"/>
      <c r="R3" s="507"/>
      <c r="S3" s="508"/>
    </row>
    <row r="4" spans="2:19" ht="13.5" thickBot="1">
      <c r="B4" s="34"/>
      <c r="C4" s="52" t="s">
        <v>122</v>
      </c>
      <c r="D4" s="52" t="s">
        <v>122</v>
      </c>
      <c r="E4" s="52" t="s">
        <v>122</v>
      </c>
      <c r="F4" s="52" t="s">
        <v>122</v>
      </c>
      <c r="G4" s="52" t="s">
        <v>122</v>
      </c>
      <c r="H4" s="52" t="s">
        <v>122</v>
      </c>
      <c r="I4" s="52" t="s">
        <v>122</v>
      </c>
      <c r="J4" s="52" t="s">
        <v>122</v>
      </c>
      <c r="K4" s="52" t="s">
        <v>122</v>
      </c>
      <c r="L4" s="52" t="s">
        <v>122</v>
      </c>
      <c r="M4" s="52" t="s">
        <v>122</v>
      </c>
      <c r="N4" s="52" t="s">
        <v>122</v>
      </c>
      <c r="O4" s="52" t="s">
        <v>122</v>
      </c>
      <c r="P4" s="52" t="s">
        <v>122</v>
      </c>
      <c r="Q4" s="52" t="s">
        <v>122</v>
      </c>
      <c r="R4" s="52" t="s">
        <v>122</v>
      </c>
      <c r="S4" s="52" t="s">
        <v>122</v>
      </c>
    </row>
    <row r="5" spans="2:19" ht="13.5" thickBot="1">
      <c r="B5" s="34"/>
      <c r="C5" s="108" t="s">
        <v>140</v>
      </c>
      <c r="D5" s="108" t="s">
        <v>141</v>
      </c>
      <c r="E5" s="108" t="s">
        <v>142</v>
      </c>
      <c r="F5" s="108" t="s">
        <v>143</v>
      </c>
      <c r="G5" s="108" t="s">
        <v>144</v>
      </c>
      <c r="H5" s="108" t="s">
        <v>145</v>
      </c>
      <c r="I5" s="108" t="s">
        <v>142</v>
      </c>
      <c r="J5" s="108" t="s">
        <v>143</v>
      </c>
      <c r="K5" s="108" t="s">
        <v>144</v>
      </c>
      <c r="L5" s="108" t="s">
        <v>146</v>
      </c>
      <c r="M5" s="108" t="s">
        <v>142</v>
      </c>
      <c r="N5" s="108" t="s">
        <v>142</v>
      </c>
      <c r="O5" s="108" t="s">
        <v>143</v>
      </c>
      <c r="P5" s="108" t="s">
        <v>147</v>
      </c>
      <c r="Q5" s="108" t="s">
        <v>148</v>
      </c>
      <c r="R5" s="108" t="s">
        <v>149</v>
      </c>
      <c r="S5" s="108" t="s">
        <v>150</v>
      </c>
    </row>
    <row r="6" spans="2:22" ht="12.75">
      <c r="B6" s="186" t="s">
        <v>138</v>
      </c>
      <c r="C6" s="17">
        <v>7.9</v>
      </c>
      <c r="D6" s="17">
        <v>27.5</v>
      </c>
      <c r="E6">
        <v>40.4</v>
      </c>
      <c r="F6" s="98">
        <v>84.7</v>
      </c>
      <c r="G6">
        <v>29.2</v>
      </c>
      <c r="H6" s="17">
        <v>83.2</v>
      </c>
      <c r="I6" s="42">
        <v>94.8</v>
      </c>
      <c r="J6" s="17">
        <v>98</v>
      </c>
      <c r="K6" s="42">
        <v>51.5</v>
      </c>
      <c r="L6" s="17">
        <v>78.8</v>
      </c>
      <c r="M6" s="42">
        <v>95.4</v>
      </c>
      <c r="N6" s="12">
        <v>92</v>
      </c>
      <c r="O6" s="99">
        <v>94</v>
      </c>
      <c r="P6" s="99">
        <v>18</v>
      </c>
      <c r="Q6" s="17">
        <v>53</v>
      </c>
      <c r="R6" s="12">
        <v>78</v>
      </c>
      <c r="S6" s="12">
        <v>99</v>
      </c>
      <c r="T6" s="114"/>
      <c r="U6" s="94"/>
      <c r="V6" s="94"/>
    </row>
    <row r="7" spans="2:22" ht="12.75">
      <c r="B7" s="6" t="s">
        <v>114</v>
      </c>
      <c r="C7" s="8">
        <v>28</v>
      </c>
      <c r="D7" s="9">
        <v>69</v>
      </c>
      <c r="E7" s="37">
        <v>90</v>
      </c>
      <c r="F7" s="9">
        <v>96</v>
      </c>
      <c r="G7" s="37">
        <v>42</v>
      </c>
      <c r="H7" s="9">
        <v>84</v>
      </c>
      <c r="I7" s="37">
        <v>96</v>
      </c>
      <c r="J7" s="9">
        <v>100</v>
      </c>
      <c r="K7" s="37">
        <v>85</v>
      </c>
      <c r="L7" s="9">
        <v>95</v>
      </c>
      <c r="M7" s="37">
        <v>99</v>
      </c>
      <c r="N7" s="9">
        <v>66</v>
      </c>
      <c r="O7" s="47">
        <v>92</v>
      </c>
      <c r="P7" s="47">
        <v>3</v>
      </c>
      <c r="Q7" s="9">
        <v>11</v>
      </c>
      <c r="R7" s="9">
        <v>15</v>
      </c>
      <c r="S7" s="9">
        <v>19</v>
      </c>
      <c r="T7" s="94"/>
      <c r="U7" s="94"/>
      <c r="V7" s="94"/>
    </row>
    <row r="8" spans="2:22" ht="12.75">
      <c r="B8" s="6" t="s">
        <v>115</v>
      </c>
      <c r="C8" s="294">
        <v>6</v>
      </c>
      <c r="D8" s="295">
        <v>24</v>
      </c>
      <c r="E8" s="296">
        <v>68</v>
      </c>
      <c r="F8" s="295">
        <v>88</v>
      </c>
      <c r="G8" s="297">
        <v>46</v>
      </c>
      <c r="H8" s="295">
        <v>79</v>
      </c>
      <c r="I8" s="297">
        <v>92</v>
      </c>
      <c r="J8" s="295">
        <v>96</v>
      </c>
      <c r="K8" s="297">
        <v>70</v>
      </c>
      <c r="L8" s="295">
        <v>95</v>
      </c>
      <c r="M8" s="297">
        <v>99</v>
      </c>
      <c r="N8" s="295">
        <v>83</v>
      </c>
      <c r="O8" s="298">
        <v>91</v>
      </c>
      <c r="P8" s="298">
        <v>14</v>
      </c>
      <c r="Q8" s="295">
        <v>65</v>
      </c>
      <c r="R8" s="295">
        <v>92</v>
      </c>
      <c r="S8" s="295">
        <v>99</v>
      </c>
      <c r="T8" s="94"/>
      <c r="U8" s="94"/>
      <c r="V8" s="94"/>
    </row>
    <row r="9" spans="2:22" ht="12.75">
      <c r="B9" s="6" t="s">
        <v>76</v>
      </c>
      <c r="C9" s="96">
        <v>5.47</v>
      </c>
      <c r="D9" s="95">
        <v>27.53</v>
      </c>
      <c r="E9" s="115">
        <v>82.74</v>
      </c>
      <c r="F9" s="95">
        <v>98.83</v>
      </c>
      <c r="G9" s="115"/>
      <c r="H9" s="95"/>
      <c r="I9" s="115"/>
      <c r="J9" s="95"/>
      <c r="K9" s="115">
        <v>27.75</v>
      </c>
      <c r="L9" s="95">
        <v>93.79</v>
      </c>
      <c r="M9" s="115">
        <v>99.36</v>
      </c>
      <c r="N9" s="95">
        <v>50.26</v>
      </c>
      <c r="O9" s="142">
        <v>74.17</v>
      </c>
      <c r="P9" s="142">
        <v>89.65</v>
      </c>
      <c r="Q9" s="95">
        <v>96.55</v>
      </c>
      <c r="R9" s="95">
        <v>100</v>
      </c>
      <c r="S9" s="95">
        <v>100</v>
      </c>
      <c r="T9" s="94"/>
      <c r="U9" s="94"/>
      <c r="V9" s="94"/>
    </row>
    <row r="10" spans="2:22" ht="12.75">
      <c r="B10" s="6" t="s">
        <v>119</v>
      </c>
      <c r="C10" s="8">
        <v>27</v>
      </c>
      <c r="D10" s="9">
        <v>65</v>
      </c>
      <c r="E10" s="37"/>
      <c r="F10" s="9">
        <v>93</v>
      </c>
      <c r="G10" s="37">
        <v>47</v>
      </c>
      <c r="H10" s="9">
        <v>90</v>
      </c>
      <c r="I10" s="37">
        <v>91</v>
      </c>
      <c r="J10" s="9">
        <v>100</v>
      </c>
      <c r="K10" s="37">
        <v>74</v>
      </c>
      <c r="L10" s="9">
        <v>96</v>
      </c>
      <c r="M10" s="37">
        <v>100</v>
      </c>
      <c r="N10" s="9">
        <v>6</v>
      </c>
      <c r="O10" s="47">
        <v>91</v>
      </c>
      <c r="P10" s="47"/>
      <c r="Q10" s="9"/>
      <c r="R10" s="9">
        <v>94</v>
      </c>
      <c r="S10" s="9">
        <v>99</v>
      </c>
      <c r="T10" s="94"/>
      <c r="U10" s="94"/>
      <c r="V10" s="94"/>
    </row>
    <row r="11" spans="2:22" ht="12.75">
      <c r="B11" s="6" t="s">
        <v>9</v>
      </c>
      <c r="C11" s="171">
        <v>11</v>
      </c>
      <c r="D11" s="216">
        <v>40</v>
      </c>
      <c r="E11" s="172">
        <v>79</v>
      </c>
      <c r="F11" s="216">
        <v>94</v>
      </c>
      <c r="G11" s="172">
        <v>40</v>
      </c>
      <c r="H11" s="216">
        <v>80</v>
      </c>
      <c r="I11" s="172">
        <v>94</v>
      </c>
      <c r="J11" s="216">
        <v>98</v>
      </c>
      <c r="K11" s="172">
        <v>74</v>
      </c>
      <c r="L11" s="173">
        <v>95</v>
      </c>
      <c r="M11" s="172">
        <v>99</v>
      </c>
      <c r="N11" s="173">
        <v>99</v>
      </c>
      <c r="O11" s="169">
        <v>100</v>
      </c>
      <c r="P11" s="169">
        <v>8</v>
      </c>
      <c r="Q11" s="216">
        <v>66</v>
      </c>
      <c r="R11" s="216">
        <v>92</v>
      </c>
      <c r="S11" s="216">
        <v>100</v>
      </c>
      <c r="T11" s="94" t="s">
        <v>196</v>
      </c>
      <c r="U11" s="94"/>
      <c r="V11" s="94"/>
    </row>
    <row r="12" spans="2:22" ht="12.75">
      <c r="B12" s="6" t="s">
        <v>10</v>
      </c>
      <c r="C12" s="96">
        <v>7.15</v>
      </c>
      <c r="D12" s="95">
        <v>25.8</v>
      </c>
      <c r="E12" s="115">
        <v>51.95</v>
      </c>
      <c r="F12" s="95">
        <v>76.44</v>
      </c>
      <c r="G12" s="252" t="s">
        <v>187</v>
      </c>
      <c r="H12" s="95"/>
      <c r="I12" s="115"/>
      <c r="J12" s="95"/>
      <c r="K12" s="253">
        <v>28.43</v>
      </c>
      <c r="L12" s="97">
        <v>74.65</v>
      </c>
      <c r="M12" s="253">
        <v>90.77</v>
      </c>
      <c r="N12" s="254">
        <v>60.89</v>
      </c>
      <c r="O12" s="254">
        <v>92.13</v>
      </c>
      <c r="P12" s="142">
        <v>100</v>
      </c>
      <c r="Q12" s="95"/>
      <c r="R12" s="95"/>
      <c r="S12" s="95"/>
      <c r="T12" s="94"/>
      <c r="U12" s="94"/>
      <c r="V12" s="94"/>
    </row>
    <row r="13" spans="2:22" ht="12.75">
      <c r="B13" s="122" t="s">
        <v>161</v>
      </c>
      <c r="C13" s="274">
        <v>4.2</v>
      </c>
      <c r="D13" s="273">
        <v>29.7</v>
      </c>
      <c r="E13" s="277">
        <v>85</v>
      </c>
      <c r="F13" s="273">
        <v>99.4</v>
      </c>
      <c r="G13" s="277">
        <v>4.2</v>
      </c>
      <c r="H13" s="273" t="s">
        <v>200</v>
      </c>
      <c r="I13" s="277">
        <v>100</v>
      </c>
      <c r="J13" s="273">
        <v>100</v>
      </c>
      <c r="K13" s="277">
        <v>11.7</v>
      </c>
      <c r="L13" s="273">
        <v>80</v>
      </c>
      <c r="M13" s="277">
        <v>97.7</v>
      </c>
      <c r="N13" s="273">
        <v>56.1</v>
      </c>
      <c r="O13" s="276">
        <v>93.2</v>
      </c>
      <c r="P13" s="276">
        <v>18</v>
      </c>
      <c r="Q13" s="273">
        <v>87</v>
      </c>
      <c r="R13" s="273">
        <v>100</v>
      </c>
      <c r="S13" s="273">
        <v>100</v>
      </c>
      <c r="T13" s="187"/>
      <c r="U13" s="94"/>
      <c r="V13" s="94"/>
    </row>
    <row r="14" spans="2:19" ht="12.75">
      <c r="B14" s="49" t="s">
        <v>96</v>
      </c>
      <c r="C14" s="133"/>
      <c r="D14" s="85"/>
      <c r="E14" s="132"/>
      <c r="F14" s="85"/>
      <c r="G14" s="132"/>
      <c r="H14" s="85"/>
      <c r="I14" s="132"/>
      <c r="J14" s="85"/>
      <c r="K14" s="132"/>
      <c r="L14" s="85"/>
      <c r="M14" s="132"/>
      <c r="N14" s="85"/>
      <c r="O14" s="134"/>
      <c r="P14" s="134"/>
      <c r="Q14" s="85"/>
      <c r="R14" s="85"/>
      <c r="S14" s="85"/>
    </row>
    <row r="15" spans="2:19" ht="12.75">
      <c r="B15" s="6" t="s">
        <v>11</v>
      </c>
      <c r="C15" s="125">
        <v>13.913008683125925</v>
      </c>
      <c r="D15" s="126">
        <v>43.18754751710616</v>
      </c>
      <c r="E15" s="127">
        <v>74.0506582369653</v>
      </c>
      <c r="F15" s="126">
        <v>87.8536273058301</v>
      </c>
      <c r="G15" s="127">
        <v>20.648464163822524</v>
      </c>
      <c r="H15" s="126">
        <v>71.75767918088737</v>
      </c>
      <c r="I15" s="127">
        <v>92.23549488054607</v>
      </c>
      <c r="J15" s="126">
        <v>96.9283276450512</v>
      </c>
      <c r="K15" s="127">
        <v>64.69127040454222</v>
      </c>
      <c r="L15" s="126">
        <v>76.66784953867992</v>
      </c>
      <c r="M15" s="127">
        <v>81.68914123491838</v>
      </c>
      <c r="N15" s="126">
        <v>35.95113438045375</v>
      </c>
      <c r="O15" s="128">
        <v>59.94561467592029</v>
      </c>
      <c r="P15" s="128">
        <v>17.22689075630252</v>
      </c>
      <c r="Q15" s="126">
        <v>81.9327731092437</v>
      </c>
      <c r="R15" s="126">
        <v>99.15966386554622</v>
      </c>
      <c r="S15" s="126">
        <v>99.5798319327731</v>
      </c>
    </row>
    <row r="16" spans="2:19" ht="12.75">
      <c r="B16" s="6" t="s">
        <v>12</v>
      </c>
      <c r="C16" s="241">
        <v>37.822137727080694</v>
      </c>
      <c r="D16" s="242">
        <v>79.63667089142375</v>
      </c>
      <c r="E16" s="243">
        <v>92.83903675538656</v>
      </c>
      <c r="F16" s="242">
        <v>97.56020278833967</v>
      </c>
      <c r="G16" s="243">
        <v>67.81857451403887</v>
      </c>
      <c r="H16" s="242">
        <v>94.38444924406048</v>
      </c>
      <c r="I16" s="243">
        <v>98.48812095032397</v>
      </c>
      <c r="J16" s="242">
        <v>99.56803455723542</v>
      </c>
      <c r="K16" s="244">
        <v>52.65700483091788</v>
      </c>
      <c r="L16" s="242">
        <v>91.94847020933977</v>
      </c>
      <c r="M16" s="244">
        <v>98.71175523349436</v>
      </c>
      <c r="N16" s="251" t="s">
        <v>181</v>
      </c>
      <c r="O16" s="251" t="s">
        <v>181</v>
      </c>
      <c r="P16" s="245">
        <v>3.4482758620689653</v>
      </c>
      <c r="Q16" s="242">
        <v>17.24137931034483</v>
      </c>
      <c r="R16" s="242">
        <v>55.172413793103445</v>
      </c>
      <c r="S16" s="242">
        <v>100</v>
      </c>
    </row>
    <row r="17" spans="2:20" ht="12.75">
      <c r="B17" s="7" t="s">
        <v>77</v>
      </c>
      <c r="C17" s="208">
        <v>13.3</v>
      </c>
      <c r="D17" s="209">
        <v>47.7</v>
      </c>
      <c r="E17" s="210">
        <v>77</v>
      </c>
      <c r="F17" s="209">
        <v>90.1</v>
      </c>
      <c r="G17" s="210">
        <v>22.3</v>
      </c>
      <c r="H17" s="209">
        <v>69.9</v>
      </c>
      <c r="I17" s="210">
        <v>93.1</v>
      </c>
      <c r="J17" s="209">
        <v>98.7</v>
      </c>
      <c r="K17" s="210">
        <v>55.5</v>
      </c>
      <c r="L17" s="209">
        <v>89</v>
      </c>
      <c r="M17" s="210">
        <v>97.3</v>
      </c>
      <c r="N17" s="207" t="s">
        <v>184</v>
      </c>
      <c r="O17" s="207" t="s">
        <v>184</v>
      </c>
      <c r="P17" s="207" t="s">
        <v>184</v>
      </c>
      <c r="Q17" s="207" t="s">
        <v>184</v>
      </c>
      <c r="R17" s="207" t="s">
        <v>184</v>
      </c>
      <c r="S17" s="207" t="s">
        <v>184</v>
      </c>
      <c r="T17" s="109"/>
    </row>
    <row r="18" spans="2:19" ht="12.75">
      <c r="B18" s="6" t="s">
        <v>13</v>
      </c>
      <c r="C18" s="34">
        <v>10.06</v>
      </c>
      <c r="D18" s="17">
        <v>87.01</v>
      </c>
      <c r="E18">
        <v>98.24</v>
      </c>
      <c r="F18" s="17">
        <v>99.33</v>
      </c>
      <c r="G18" s="42" t="s">
        <v>212</v>
      </c>
      <c r="H18" s="17"/>
      <c r="I18" s="42"/>
      <c r="J18" s="17"/>
      <c r="K18" s="42">
        <v>24.84</v>
      </c>
      <c r="L18" s="17">
        <v>89.55</v>
      </c>
      <c r="M18" s="42">
        <v>97.88</v>
      </c>
      <c r="N18" s="17">
        <v>80.89</v>
      </c>
      <c r="O18" s="99">
        <v>97.09</v>
      </c>
      <c r="P18" s="99">
        <v>66.66</v>
      </c>
      <c r="Q18" s="17">
        <v>100</v>
      </c>
      <c r="R18" s="17">
        <v>100</v>
      </c>
      <c r="S18" s="9">
        <v>100</v>
      </c>
    </row>
    <row r="19" spans="2:22" ht="12.75">
      <c r="B19" s="6" t="s">
        <v>14</v>
      </c>
      <c r="C19" s="300">
        <v>26.32</v>
      </c>
      <c r="D19" s="299">
        <v>98.61</v>
      </c>
      <c r="E19" s="308">
        <v>99.97</v>
      </c>
      <c r="F19" s="299">
        <v>99.97</v>
      </c>
      <c r="G19" s="316" t="s">
        <v>212</v>
      </c>
      <c r="H19" s="299"/>
      <c r="I19" s="308"/>
      <c r="J19" s="306"/>
      <c r="K19" s="308">
        <v>60.92</v>
      </c>
      <c r="L19" s="299">
        <v>97.79</v>
      </c>
      <c r="M19" s="308">
        <v>100</v>
      </c>
      <c r="N19" s="309" t="s">
        <v>207</v>
      </c>
      <c r="O19" s="299"/>
      <c r="P19" s="309" t="s">
        <v>207</v>
      </c>
      <c r="Q19" s="9"/>
      <c r="R19" s="9"/>
      <c r="S19" s="13"/>
      <c r="T19" s="138"/>
      <c r="U19" s="81"/>
      <c r="V19" s="81"/>
    </row>
    <row r="20" spans="2:19" ht="12.75">
      <c r="B20" s="6" t="s">
        <v>15</v>
      </c>
      <c r="C20" s="17">
        <v>16.47</v>
      </c>
      <c r="D20" s="17">
        <v>37.65</v>
      </c>
      <c r="E20">
        <v>73.94</v>
      </c>
      <c r="F20" s="98">
        <v>93.31</v>
      </c>
      <c r="G20" s="148" t="s">
        <v>179</v>
      </c>
      <c r="H20" s="42"/>
      <c r="I20" s="94"/>
      <c r="J20" s="42"/>
      <c r="K20" s="94">
        <v>50.63</v>
      </c>
      <c r="L20" s="42">
        <v>91.25</v>
      </c>
      <c r="M20" s="94">
        <v>98.4</v>
      </c>
      <c r="N20" s="42">
        <v>35.62</v>
      </c>
      <c r="O20" s="149">
        <v>73.09</v>
      </c>
      <c r="P20" s="149">
        <v>84.44</v>
      </c>
      <c r="Q20" s="42">
        <v>97.77</v>
      </c>
      <c r="R20" s="42">
        <v>98.88</v>
      </c>
      <c r="S20" s="42">
        <v>100</v>
      </c>
    </row>
    <row r="21" spans="2:19" ht="12.75">
      <c r="B21" s="6" t="s">
        <v>16</v>
      </c>
      <c r="C21" s="72">
        <v>2.07</v>
      </c>
      <c r="D21" s="73">
        <v>35.42</v>
      </c>
      <c r="E21" s="74">
        <v>74</v>
      </c>
      <c r="F21" s="73">
        <v>94.4</v>
      </c>
      <c r="G21" s="74">
        <v>45.81</v>
      </c>
      <c r="H21" s="73">
        <v>93.2</v>
      </c>
      <c r="I21" s="74">
        <v>99.65</v>
      </c>
      <c r="J21" s="73">
        <v>99.81</v>
      </c>
      <c r="K21" s="74">
        <v>44.9</v>
      </c>
      <c r="L21" s="73">
        <v>87.74</v>
      </c>
      <c r="M21" s="74">
        <v>99.31</v>
      </c>
      <c r="N21" s="73">
        <v>94.17</v>
      </c>
      <c r="O21" s="47">
        <v>99.32</v>
      </c>
      <c r="P21" s="47">
        <v>24.32</v>
      </c>
      <c r="Q21" s="73">
        <v>81.08</v>
      </c>
      <c r="R21" s="73">
        <v>100</v>
      </c>
      <c r="S21" s="73">
        <v>100</v>
      </c>
    </row>
    <row r="22" spans="2:19" ht="12.75">
      <c r="B22" s="6" t="s">
        <v>17</v>
      </c>
      <c r="C22" s="87">
        <v>0.16</v>
      </c>
      <c r="D22" s="86">
        <v>4.41</v>
      </c>
      <c r="E22" s="81">
        <v>46.09</v>
      </c>
      <c r="F22" s="86">
        <v>85.96</v>
      </c>
      <c r="G22" s="88">
        <v>27.46</v>
      </c>
      <c r="H22" s="86">
        <v>82.07</v>
      </c>
      <c r="I22" s="88">
        <v>98.55</v>
      </c>
      <c r="J22" s="86">
        <v>99.67</v>
      </c>
      <c r="K22" s="88">
        <v>59.62</v>
      </c>
      <c r="L22" s="88">
        <v>92.65</v>
      </c>
      <c r="M22" s="86">
        <v>99.68</v>
      </c>
      <c r="N22" s="86">
        <v>80.66</v>
      </c>
      <c r="O22" s="100">
        <v>95.75</v>
      </c>
      <c r="P22" s="100">
        <v>36.31</v>
      </c>
      <c r="Q22" s="86">
        <v>92.95</v>
      </c>
      <c r="R22" s="86">
        <v>100</v>
      </c>
      <c r="S22" s="86">
        <v>100</v>
      </c>
    </row>
    <row r="23" spans="2:19" ht="12.75">
      <c r="B23" s="6" t="s">
        <v>134</v>
      </c>
      <c r="C23" s="8"/>
      <c r="D23" s="9"/>
      <c r="E23" s="37"/>
      <c r="F23" s="9"/>
      <c r="G23" s="37"/>
      <c r="H23" s="9"/>
      <c r="I23" s="37"/>
      <c r="J23" s="9"/>
      <c r="K23" s="37"/>
      <c r="L23" s="9"/>
      <c r="M23" s="37"/>
      <c r="N23" s="9"/>
      <c r="O23" s="47"/>
      <c r="P23" s="47"/>
      <c r="Q23" s="9"/>
      <c r="R23" s="9"/>
      <c r="S23" s="9"/>
    </row>
    <row r="24" spans="2:19" ht="12.75">
      <c r="B24" s="6" t="s">
        <v>126</v>
      </c>
      <c r="C24" s="9"/>
      <c r="D24" s="9"/>
      <c r="E24" s="37"/>
      <c r="F24" s="9"/>
      <c r="G24" s="37"/>
      <c r="H24" s="9"/>
      <c r="I24" s="37"/>
      <c r="J24" s="9"/>
      <c r="K24" s="37"/>
      <c r="L24" s="9"/>
      <c r="M24" s="37"/>
      <c r="N24" s="248">
        <v>99.73</v>
      </c>
      <c r="O24" s="249">
        <v>100</v>
      </c>
      <c r="P24" s="47"/>
      <c r="Q24" s="9"/>
      <c r="R24" s="9"/>
      <c r="S24" s="9"/>
    </row>
    <row r="25" spans="2:19" ht="13.5" thickBot="1">
      <c r="B25" s="20" t="s">
        <v>133</v>
      </c>
      <c r="C25" s="14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4"/>
      <c r="P25" s="14"/>
      <c r="Q25" s="14"/>
      <c r="R25" s="14"/>
      <c r="S25" s="14"/>
    </row>
    <row r="26" spans="2:19" ht="13.5" thickBot="1">
      <c r="B26" s="102" t="s">
        <v>137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9" spans="2:11" ht="12.75">
      <c r="B29" t="s">
        <v>117</v>
      </c>
      <c r="K29" t="s">
        <v>213</v>
      </c>
    </row>
    <row r="30" ht="12.75">
      <c r="K30" t="s">
        <v>214</v>
      </c>
    </row>
    <row r="31" ht="12.75">
      <c r="K31" t="s">
        <v>215</v>
      </c>
    </row>
  </sheetData>
  <sheetProtection/>
  <mergeCells count="5">
    <mergeCell ref="K2:M3"/>
    <mergeCell ref="N2:O3"/>
    <mergeCell ref="P2:S3"/>
    <mergeCell ref="C2:F3"/>
    <mergeCell ref="G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Ok Målfrid Mangrud</cp:lastModifiedBy>
  <cp:lastPrinted>2009-02-13T06:04:58Z</cp:lastPrinted>
  <dcterms:created xsi:type="dcterms:W3CDTF">2004-10-11T10:43:22Z</dcterms:created>
  <dcterms:modified xsi:type="dcterms:W3CDTF">2021-03-05T07:54:07Z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