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5580" activeTab="1"/>
  </bookViews>
  <sheets>
    <sheet name="Forskning - Kurs" sheetId="1" r:id="rId1"/>
    <sheet name="Biopsi" sheetId="2" r:id="rId2"/>
    <sheet name="Spesialundersøkelser" sheetId="3" r:id="rId3"/>
    <sheet name="Cytologi" sheetId="4" r:id="rId4"/>
    <sheet name="Obduksjoner" sheetId="5" r:id="rId5"/>
    <sheet name="Stillinger" sheetId="6" r:id="rId6"/>
  </sheets>
  <definedNames/>
  <calcPr fullCalcOnLoad="1"/>
</workbook>
</file>

<file path=xl/comments3.xml><?xml version="1.0" encoding="utf-8"?>
<comments xmlns="http://schemas.openxmlformats.org/spreadsheetml/2006/main">
  <authors>
    <author>hasa</author>
  </authors>
  <commentList>
    <comment ref="J3" authorId="0">
      <text>
        <r>
          <rPr>
            <b/>
            <sz val="8"/>
            <rFont val="Tahoma"/>
            <family val="0"/>
          </rPr>
          <t>hasa:</t>
        </r>
        <r>
          <rPr>
            <sz val="8"/>
            <rFont val="Tahoma"/>
            <family val="0"/>
          </rPr>
          <t xml:space="preserve">
o</t>
        </r>
      </text>
    </comment>
  </commentList>
</comments>
</file>

<file path=xl/sharedStrings.xml><?xml version="1.0" encoding="utf-8"?>
<sst xmlns="http://schemas.openxmlformats.org/spreadsheetml/2006/main" count="288" uniqueCount="161">
  <si>
    <t>DNP</t>
  </si>
  <si>
    <t>Totalt</t>
  </si>
  <si>
    <t>Biopsier</t>
  </si>
  <si>
    <t>1-2 blokker</t>
  </si>
  <si>
    <t>3-7 blokker</t>
  </si>
  <si>
    <t>8-19 blokker</t>
  </si>
  <si>
    <t>eksternt</t>
  </si>
  <si>
    <t>eget sykehus</t>
  </si>
  <si>
    <t>Sykehuset Østfold HF, Fredrikstad</t>
  </si>
  <si>
    <t>Akershus Universitetssykehus HF, Oslo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</si>
  <si>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</si>
  <si>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</si>
  <si>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</si>
  <si>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</si>
  <si>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</si>
  <si>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</si>
  <si>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</si>
  <si>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</si>
  <si>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</si>
  <si>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</si>
  <si>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Laboratorium for patologi, Oslo</t>
  </si>
  <si>
    <t>GynLab, Oslo</t>
  </si>
  <si>
    <t>SUM</t>
  </si>
  <si>
    <t>Avdeling:</t>
  </si>
  <si>
    <t>H: Antall hjemler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</si>
  <si>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</si>
  <si>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</si>
  <si>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</si>
  <si>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</si>
  <si>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</si>
  <si>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</si>
  <si>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</si>
  <si>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</si>
  <si>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</si>
  <si>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</si>
  <si>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H</t>
  </si>
  <si>
    <t>B</t>
  </si>
  <si>
    <t>V</t>
  </si>
  <si>
    <t>U</t>
  </si>
  <si>
    <t>Fredrikstad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</si>
  <si>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</si>
  <si>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</si>
  <si>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</si>
  <si>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</si>
  <si>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</si>
  <si>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</si>
  <si>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</si>
  <si>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</si>
  <si>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</si>
  <si>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</si>
  <si>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</si>
  <si>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</si>
  <si>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</si>
  <si>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</si>
  <si>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</si>
  <si>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</si>
  <si>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</si>
  <si>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</si>
  <si>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</si>
  <si>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</si>
  <si>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</si>
  <si>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</si>
  <si>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</si>
  <si>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1-10 us.</t>
  </si>
  <si>
    <t>1-3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</si>
  <si>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</si>
  <si>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</si>
  <si>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</si>
  <si>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</si>
  <si>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</si>
  <si>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</si>
  <si>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</si>
  <si>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</si>
  <si>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</si>
  <si>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</si>
  <si>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</si>
  <si>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</si>
  <si>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Sørlandet HF, Kristiansand</t>
  </si>
  <si>
    <t>Haugesund sykehus, Helse Fonna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</si>
  <si>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</si>
  <si>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</si>
  <si>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</si>
  <si>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</si>
  <si>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</si>
  <si>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</si>
  <si>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</si>
  <si>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</si>
  <si>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</si>
  <si>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</si>
  <si>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</si>
  <si>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</si>
  <si>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</si>
  <si>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</si>
  <si>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>Total antall</t>
  </si>
  <si>
    <t>Glass</t>
  </si>
  <si>
    <t>Stillinger</t>
  </si>
  <si>
    <t xml:space="preserve">Antall presentasjoner </t>
  </si>
  <si>
    <t xml:space="preserve">med trykket abstract </t>
  </si>
  <si>
    <t>eller poster</t>
  </si>
  <si>
    <t>Molekylære</t>
  </si>
  <si>
    <t>Kurs</t>
  </si>
  <si>
    <t xml:space="preserve">Den Norske Patologforening presiserer at dette er tall som er frivillig innrapportert for internt bruk i DNP. Dette er ikke offisielle, kvalitetssikrede data. </t>
  </si>
  <si>
    <t xml:space="preserve">  Analyser</t>
  </si>
  <si>
    <t>Stavanger Universitetssjukehus</t>
  </si>
  <si>
    <t xml:space="preserve">≥20 blokker </t>
  </si>
  <si>
    <t>Haugesund sykehus, Helse Fonna **</t>
  </si>
  <si>
    <t>Førde sentralsjukehus HF ¤</t>
  </si>
  <si>
    <t>Universitetssykehuset Nord-Norge HF, Tromsø ¤</t>
  </si>
  <si>
    <t>Oslo universitetssykehus HF</t>
  </si>
  <si>
    <t>Oversikt over forskning i 2011</t>
  </si>
  <si>
    <t>Oslo universitetssykehus, Oslo</t>
  </si>
  <si>
    <t>Oversikt over histologiske prøver i 2011</t>
  </si>
  <si>
    <t>Spesialundersøkelser  i 2011</t>
  </si>
  <si>
    <t>Billed</t>
  </si>
  <si>
    <t>analyse</t>
  </si>
  <si>
    <t xml:space="preserve">Flow </t>
  </si>
  <si>
    <t>cytometri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</si>
  <si>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  us.</t>
    </r>
  </si>
  <si>
    <t>Ant.Remisser</t>
  </si>
  <si>
    <t>Antall</t>
  </si>
  <si>
    <t xml:space="preserve">PCR </t>
  </si>
  <si>
    <t>ISH</t>
  </si>
  <si>
    <t>Oversikt over cytologiske prøver i 2011</t>
  </si>
  <si>
    <t>Oslo Universitetssykehus , Oslo</t>
  </si>
  <si>
    <t>Oslo Universitetssykehus, Oslo</t>
  </si>
  <si>
    <t>Obduksjoner i 2011</t>
  </si>
  <si>
    <t>OUS</t>
  </si>
  <si>
    <t>i 2011</t>
  </si>
  <si>
    <t>FHI, rettspatologi= Nasjonalt Folkehelseinstitutt, Divisjon for rettsmedisin og rusmiddelforskning, Avdeling for rettspatologi og klinisk rettsmedisin</t>
  </si>
  <si>
    <t>FHI, rettspatologi</t>
  </si>
  <si>
    <t>??</t>
  </si>
  <si>
    <t>1¤</t>
  </si>
  <si>
    <t xml:space="preserve">¤  Avd.overlege er også avd.sjef med ledelse som hovedoppgaver </t>
  </si>
  <si>
    <t xml:space="preserve">                 Ca. 2,5 % (?)</t>
  </si>
  <si>
    <t>registreres ikke</t>
  </si>
  <si>
    <t>*</t>
  </si>
  <si>
    <t>* NB! all cervix cytologi sendes SUS - beslutning fra Helse Vest.</t>
  </si>
  <si>
    <t>10359*</t>
  </si>
  <si>
    <t>**</t>
  </si>
  <si>
    <t>* tallet angir immunhistokjemi glass</t>
  </si>
  <si>
    <t>NB! Aktuelle statistikk program i SymPathy gir ikke mulighet for antalsmessigt at skelne mellom eksterne og interne rekvirenter.</t>
  </si>
  <si>
    <t>¤ exfoliativ + punksjonscytologi er samlet 3075</t>
  </si>
  <si>
    <t>¤</t>
  </si>
  <si>
    <t>1 overlegestilling er midlertidig omgjort til LIS</t>
  </si>
  <si>
    <t xml:space="preserve">Ligger i FOU avd. </t>
  </si>
  <si>
    <t>1*</t>
  </si>
  <si>
    <t>ca 4% til støttevirksomhet</t>
  </si>
  <si>
    <t>&lt;1%</t>
  </si>
  <si>
    <t xml:space="preserve">Avd.sjef    </t>
  </si>
  <si>
    <t>LIS ansatt september 2011</t>
  </si>
  <si>
    <t>* kan søke forskn. Midler på foretaksnivå.</t>
  </si>
  <si>
    <t>* Ikke søkemulighet i labdatasystem.</t>
  </si>
  <si>
    <t>¤ takst 705 n( I og EU 1-10us) antall 58 us</t>
  </si>
  <si>
    <t>en overlege stilling som er ledig ble omgjort til LIS stilling i 2011.</t>
  </si>
  <si>
    <t>ca 180000</t>
  </si>
  <si>
    <t>**Utført 12138 PCR reaksjoner i 2011. Antall svaparametre til rekvirent er ikke fremskaffet.</t>
  </si>
  <si>
    <t>36354**</t>
  </si>
  <si>
    <t>** Ikke medregnet 6810 prøver sendt til lab.for patologi</t>
  </si>
  <si>
    <t>¤2</t>
  </si>
  <si>
    <t>¤I princippet 1 overlege som seksjonsleder + 2 overleger. Den ene af de to overleger med barsels permisjon efterfulgt af langvarig sygemelding 100 % - derfor erstattet af vikar.</t>
  </si>
  <si>
    <t>112.6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</si>
</sst>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Helvetica Neue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1" fontId="0" fillId="0" borderId="11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28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vertical="top" wrapText="1"/>
    </xf>
    <xf numFmtId="0" fontId="0" fillId="0" borderId="11" xfId="0" applyBorder="1" applyAlignment="1">
      <alignment horizontal="right"/>
    </xf>
    <xf numFmtId="0" fontId="1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27" xfId="0" applyNumberFormat="1" applyBorder="1" applyAlignment="1">
      <alignment/>
    </xf>
    <xf numFmtId="0" fontId="0" fillId="0" borderId="23" xfId="0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NumberFormat="1" applyFont="1" applyBorder="1" applyAlignment="1">
      <alignment/>
    </xf>
    <xf numFmtId="0" fontId="14" fillId="0" borderId="38" xfId="0" applyNumberFormat="1" applyFont="1" applyBorder="1" applyAlignment="1">
      <alignment/>
    </xf>
    <xf numFmtId="0" fontId="14" fillId="0" borderId="39" xfId="0" applyNumberFormat="1" applyFont="1" applyBorder="1" applyAlignment="1">
      <alignment/>
    </xf>
    <xf numFmtId="0" fontId="14" fillId="0" borderId="40" xfId="0" applyNumberFormat="1" applyFont="1" applyBorder="1" applyAlignment="1">
      <alignment/>
    </xf>
    <xf numFmtId="0" fontId="14" fillId="0" borderId="36" xfId="0" applyNumberFormat="1" applyFont="1" applyBorder="1" applyAlignment="1">
      <alignment/>
    </xf>
    <xf numFmtId="0" fontId="14" fillId="0" borderId="41" xfId="0" applyNumberFormat="1" applyFont="1" applyBorder="1" applyAlignment="1">
      <alignment/>
    </xf>
    <xf numFmtId="0" fontId="14" fillId="0" borderId="27" xfId="0" applyNumberFormat="1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36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right"/>
    </xf>
    <xf numFmtId="0" fontId="0" fillId="0" borderId="44" xfId="0" applyBorder="1" applyAlignment="1">
      <alignment/>
    </xf>
    <xf numFmtId="0" fontId="1" fillId="0" borderId="4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" fontId="0" fillId="0" borderId="46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17" xfId="57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horizontal="right" wrapText="1"/>
      <protection/>
    </xf>
    <xf numFmtId="0" fontId="9" fillId="0" borderId="47" xfId="57" applyFont="1" applyFill="1" applyBorder="1" applyAlignment="1">
      <alignment horizontal="right" wrapText="1"/>
      <protection/>
    </xf>
    <xf numFmtId="0" fontId="9" fillId="0" borderId="13" xfId="57" applyFont="1" applyFill="1" applyBorder="1" applyAlignment="1">
      <alignment horizontal="right" wrapText="1"/>
      <protection/>
    </xf>
    <xf numFmtId="0" fontId="20" fillId="33" borderId="48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3" xfId="0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9" fontId="0" fillId="0" borderId="1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9" fontId="14" fillId="0" borderId="39" xfId="0" applyNumberFormat="1" applyFont="1" applyBorder="1" applyAlignment="1">
      <alignment/>
    </xf>
    <xf numFmtId="0" fontId="21" fillId="0" borderId="11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2" fillId="0" borderId="42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5" fillId="0" borderId="28" xfId="0" applyFont="1" applyFill="1" applyBorder="1" applyAlignment="1">
      <alignment vertical="top" wrapText="1"/>
    </xf>
    <xf numFmtId="0" fontId="15" fillId="0" borderId="50" xfId="0" applyFont="1" applyFill="1" applyBorder="1" applyAlignment="1">
      <alignment vertical="top" wrapText="1"/>
    </xf>
    <xf numFmtId="0" fontId="15" fillId="0" borderId="51" xfId="0" applyFont="1" applyFill="1" applyBorder="1" applyAlignment="1">
      <alignment vertical="top" wrapText="1"/>
    </xf>
    <xf numFmtId="0" fontId="15" fillId="0" borderId="52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5" fillId="0" borderId="31" xfId="0" applyFont="1" applyFill="1" applyBorder="1" applyAlignment="1">
      <alignment vertical="top" wrapText="1"/>
    </xf>
    <xf numFmtId="0" fontId="15" fillId="0" borderId="30" xfId="0" applyFont="1" applyFill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5" fillId="0" borderId="53" xfId="0" applyFont="1" applyBorder="1" applyAlignment="1">
      <alignment horizontal="right" vertical="top" wrapText="1"/>
    </xf>
    <xf numFmtId="0" fontId="15" fillId="0" borderId="52" xfId="0" applyFont="1" applyBorder="1" applyAlignment="1">
      <alignment horizontal="right" vertical="top" wrapText="1"/>
    </xf>
    <xf numFmtId="0" fontId="15" fillId="0" borderId="53" xfId="0" applyFont="1" applyBorder="1" applyAlignment="1">
      <alignment vertical="top" wrapText="1"/>
    </xf>
    <xf numFmtId="0" fontId="15" fillId="0" borderId="52" xfId="0" applyFont="1" applyBorder="1" applyAlignment="1">
      <alignment vertical="top" wrapText="1"/>
    </xf>
    <xf numFmtId="2" fontId="15" fillId="0" borderId="51" xfId="0" applyNumberFormat="1" applyFont="1" applyFill="1" applyBorder="1" applyAlignment="1">
      <alignment vertical="top" wrapText="1"/>
    </xf>
    <xf numFmtId="2" fontId="15" fillId="0" borderId="52" xfId="0" applyNumberFormat="1" applyFont="1" applyFill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0" fontId="15" fillId="0" borderId="54" xfId="0" applyFont="1" applyBorder="1" applyAlignment="1">
      <alignment horizontal="right" vertical="top" wrapText="1"/>
    </xf>
    <xf numFmtId="0" fontId="15" fillId="0" borderId="50" xfId="0" applyFont="1" applyBorder="1" applyAlignment="1">
      <alignment horizontal="right" vertical="top" wrapText="1"/>
    </xf>
    <xf numFmtId="0" fontId="15" fillId="0" borderId="54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15" fillId="0" borderId="56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right" vertical="top" wrapText="1"/>
    </xf>
    <xf numFmtId="0" fontId="15" fillId="0" borderId="58" xfId="0" applyFont="1" applyBorder="1" applyAlignment="1">
      <alignment horizontal="right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right" vertical="top" wrapText="1"/>
    </xf>
    <xf numFmtId="0" fontId="15" fillId="0" borderId="30" xfId="0" applyFont="1" applyBorder="1" applyAlignment="1">
      <alignment horizontal="right" vertical="top" wrapText="1"/>
    </xf>
    <xf numFmtId="0" fontId="15" fillId="0" borderId="29" xfId="0" applyFont="1" applyFill="1" applyBorder="1" applyAlignment="1">
      <alignment vertical="top" wrapText="1"/>
    </xf>
    <xf numFmtId="0" fontId="15" fillId="0" borderId="54" xfId="0" applyFont="1" applyFill="1" applyBorder="1" applyAlignment="1">
      <alignment vertical="top" wrapText="1"/>
    </xf>
    <xf numFmtId="0" fontId="15" fillId="0" borderId="53" xfId="0" applyFont="1" applyFill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59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10" fillId="0" borderId="60" xfId="0" applyFont="1" applyBorder="1" applyAlignment="1">
      <alignment vertical="top" wrapText="1"/>
    </xf>
    <xf numFmtId="0" fontId="10" fillId="0" borderId="61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80" zoomScaleNormal="80" zoomScalePageLayoutView="0" workbookViewId="0" topLeftCell="A1">
      <selection activeCell="F8" sqref="F8"/>
    </sheetView>
  </sheetViews>
  <sheetFormatPr defaultColWidth="11.421875" defaultRowHeight="12.75"/>
  <cols>
    <col min="1" max="1" width="11.421875" style="0" customWidth="1"/>
    <col min="2" max="2" width="45.8515625" style="0" customWidth="1"/>
    <col min="3" max="3" width="27.00390625" style="0" customWidth="1"/>
    <col min="4" max="4" width="23.00390625" style="0" customWidth="1"/>
    <col min="5" max="5" width="21.28125" style="0" customWidth="1"/>
    <col min="6" max="6" width="19.8515625" style="0" customWidth="1"/>
  </cols>
  <sheetData>
    <row r="1" spans="1:2" ht="13.5" thickBot="1">
      <c r="A1" s="1" t="s">
        <v>0</v>
      </c>
      <c r="B1" s="1" t="s">
        <v>109</v>
      </c>
    </row>
    <row r="2" spans="1:7" ht="12.75">
      <c r="A2" s="1"/>
      <c r="B2" s="1"/>
      <c r="C2" s="15" t="s">
        <v>90</v>
      </c>
      <c r="D2" s="15"/>
      <c r="E2" s="15"/>
      <c r="F2" s="15" t="s">
        <v>96</v>
      </c>
      <c r="G2" s="15"/>
    </row>
    <row r="3" spans="3:7" ht="12.75">
      <c r="C3" s="22" t="s">
        <v>89</v>
      </c>
      <c r="D3" s="22" t="s">
        <v>85</v>
      </c>
      <c r="E3" s="22" t="s">
        <v>87</v>
      </c>
      <c r="F3" s="22" t="s">
        <v>97</v>
      </c>
      <c r="G3" s="22" t="s">
        <v>100</v>
      </c>
    </row>
    <row r="4" spans="3:7" ht="12.75">
      <c r="C4" s="22" t="s">
        <v>91</v>
      </c>
      <c r="D4" s="22" t="s">
        <v>86</v>
      </c>
      <c r="E4" s="22" t="s">
        <v>88</v>
      </c>
      <c r="F4" s="20" t="s">
        <v>98</v>
      </c>
      <c r="G4" s="22"/>
    </row>
    <row r="5" spans="3:7" ht="13.5" thickBot="1">
      <c r="C5" s="17" t="s">
        <v>92</v>
      </c>
      <c r="D5" s="17"/>
      <c r="E5" s="17"/>
      <c r="F5" s="22"/>
      <c r="G5" s="17"/>
    </row>
    <row r="6" spans="2:7" ht="12.75">
      <c r="B6" s="8" t="s">
        <v>8</v>
      </c>
      <c r="C6" s="111">
        <v>0</v>
      </c>
      <c r="D6" s="112">
        <v>0</v>
      </c>
      <c r="E6" s="113" t="s">
        <v>130</v>
      </c>
      <c r="F6" s="111">
        <v>0</v>
      </c>
      <c r="G6" s="111">
        <v>0</v>
      </c>
    </row>
    <row r="7" spans="2:7" ht="12.75">
      <c r="B7" s="9" t="s">
        <v>9</v>
      </c>
      <c r="C7" s="55">
        <v>7</v>
      </c>
      <c r="D7" s="114">
        <v>0</v>
      </c>
      <c r="E7" s="55" t="s">
        <v>133</v>
      </c>
      <c r="F7" s="55">
        <v>3</v>
      </c>
      <c r="G7" s="55">
        <v>0</v>
      </c>
    </row>
    <row r="8" spans="2:7" ht="12.75">
      <c r="B8" s="9" t="s">
        <v>108</v>
      </c>
      <c r="C8" s="55">
        <v>162</v>
      </c>
      <c r="D8" s="114">
        <v>6</v>
      </c>
      <c r="E8" s="115"/>
      <c r="F8" s="55" t="s">
        <v>134</v>
      </c>
      <c r="G8" s="55">
        <v>1</v>
      </c>
    </row>
    <row r="9" spans="2:7" ht="12.75">
      <c r="B9" s="9" t="s">
        <v>79</v>
      </c>
      <c r="C9" s="55">
        <v>0</v>
      </c>
      <c r="D9" s="114">
        <v>0</v>
      </c>
      <c r="E9" s="55">
        <v>0</v>
      </c>
      <c r="F9" s="55">
        <v>0</v>
      </c>
      <c r="G9" s="55">
        <v>0</v>
      </c>
    </row>
    <row r="10" spans="2:7" ht="12.75">
      <c r="B10" s="9" t="s">
        <v>10</v>
      </c>
      <c r="C10" s="55">
        <v>1</v>
      </c>
      <c r="D10" s="114">
        <v>0</v>
      </c>
      <c r="E10" s="55">
        <v>0</v>
      </c>
      <c r="F10" s="55">
        <v>0</v>
      </c>
      <c r="G10" s="55">
        <v>0</v>
      </c>
    </row>
    <row r="11" spans="2:7" ht="12.75">
      <c r="B11" s="9" t="s">
        <v>11</v>
      </c>
      <c r="C11" s="55">
        <v>1</v>
      </c>
      <c r="D11" s="114">
        <v>0</v>
      </c>
      <c r="E11" s="116">
        <v>0</v>
      </c>
      <c r="F11" s="55">
        <v>4</v>
      </c>
      <c r="G11" s="55">
        <v>0</v>
      </c>
    </row>
    <row r="12" spans="2:7" ht="12.75">
      <c r="B12" s="9" t="s">
        <v>12</v>
      </c>
      <c r="C12" s="55">
        <v>3</v>
      </c>
      <c r="D12" s="114"/>
      <c r="E12" s="55">
        <v>0</v>
      </c>
      <c r="F12" s="55">
        <v>1</v>
      </c>
      <c r="G12" s="55"/>
    </row>
    <row r="13" spans="2:7" ht="15.75">
      <c r="B13" s="9" t="s">
        <v>77</v>
      </c>
      <c r="C13" s="55">
        <v>1</v>
      </c>
      <c r="D13" s="114">
        <v>0</v>
      </c>
      <c r="E13" s="117" t="s">
        <v>144</v>
      </c>
      <c r="F13" s="55">
        <v>0</v>
      </c>
      <c r="G13" s="55">
        <v>0</v>
      </c>
    </row>
    <row r="14" spans="2:7" ht="12.75">
      <c r="B14" s="9" t="s">
        <v>103</v>
      </c>
      <c r="C14" s="55">
        <v>21</v>
      </c>
      <c r="D14" s="114">
        <v>5</v>
      </c>
      <c r="E14" s="55">
        <v>5</v>
      </c>
      <c r="F14" s="55">
        <v>10</v>
      </c>
      <c r="G14" s="55"/>
    </row>
    <row r="15" spans="2:7" ht="12.75">
      <c r="B15" s="9" t="s">
        <v>13</v>
      </c>
      <c r="C15" s="55">
        <v>47</v>
      </c>
      <c r="D15" s="114">
        <v>6</v>
      </c>
      <c r="E15" s="55" t="s">
        <v>146</v>
      </c>
      <c r="F15" s="55">
        <v>4</v>
      </c>
      <c r="G15" s="55">
        <v>1</v>
      </c>
    </row>
    <row r="16" spans="2:7" ht="12.75">
      <c r="B16" s="9" t="s">
        <v>14</v>
      </c>
      <c r="C16" s="55">
        <v>1</v>
      </c>
      <c r="D16" s="114">
        <v>0</v>
      </c>
      <c r="E16" s="55" t="s">
        <v>147</v>
      </c>
      <c r="F16" s="55">
        <v>1</v>
      </c>
      <c r="G16" s="55"/>
    </row>
    <row r="17" spans="2:7" ht="12.75">
      <c r="B17" s="10" t="s">
        <v>78</v>
      </c>
      <c r="C17" s="55">
        <v>2</v>
      </c>
      <c r="D17" s="114">
        <v>0</v>
      </c>
      <c r="E17" s="55">
        <v>0</v>
      </c>
      <c r="F17" s="55">
        <v>0</v>
      </c>
      <c r="G17" s="55">
        <v>2</v>
      </c>
    </row>
    <row r="18" spans="2:7" ht="12.75">
      <c r="B18" s="9" t="s">
        <v>15</v>
      </c>
      <c r="C18" s="74">
        <v>4</v>
      </c>
      <c r="D18" s="114">
        <v>1</v>
      </c>
      <c r="E18" s="55">
        <v>1.6</v>
      </c>
      <c r="F18" s="55">
        <v>0</v>
      </c>
      <c r="G18" s="55">
        <v>0</v>
      </c>
    </row>
    <row r="19" spans="2:7" ht="12.75">
      <c r="B19" s="9" t="s">
        <v>16</v>
      </c>
      <c r="C19" s="118">
        <v>0</v>
      </c>
      <c r="D19" s="119">
        <v>0</v>
      </c>
      <c r="E19" s="118" t="s">
        <v>135</v>
      </c>
      <c r="F19" s="118">
        <v>0</v>
      </c>
      <c r="G19" s="118">
        <v>2</v>
      </c>
    </row>
    <row r="20" spans="2:7" ht="12.75">
      <c r="B20" s="9" t="s">
        <v>17</v>
      </c>
      <c r="C20" s="55">
        <v>12</v>
      </c>
      <c r="D20" s="114">
        <v>0</v>
      </c>
      <c r="E20" s="120">
        <v>0.05</v>
      </c>
      <c r="F20" s="55">
        <v>0</v>
      </c>
      <c r="G20" s="55">
        <v>0</v>
      </c>
    </row>
    <row r="21" spans="2:7" ht="12.75">
      <c r="B21" s="9" t="s">
        <v>18</v>
      </c>
      <c r="C21" s="55">
        <v>13</v>
      </c>
      <c r="D21" s="114">
        <v>0</v>
      </c>
      <c r="E21" s="55">
        <v>0</v>
      </c>
      <c r="F21" s="55">
        <v>1</v>
      </c>
      <c r="G21" s="55">
        <v>0</v>
      </c>
    </row>
    <row r="22" spans="2:7" ht="12.75">
      <c r="B22" s="9" t="s">
        <v>19</v>
      </c>
      <c r="C22" s="55">
        <v>35</v>
      </c>
      <c r="D22" s="114">
        <v>1</v>
      </c>
      <c r="E22" s="55">
        <v>0</v>
      </c>
      <c r="F22" s="55">
        <v>15</v>
      </c>
      <c r="G22" s="55">
        <v>1</v>
      </c>
    </row>
    <row r="23" spans="2:7" ht="12.75">
      <c r="B23" s="9" t="s">
        <v>129</v>
      </c>
      <c r="C23" s="55"/>
      <c r="D23" s="114"/>
      <c r="E23" s="55"/>
      <c r="F23" s="55"/>
      <c r="G23" s="55"/>
    </row>
    <row r="24" spans="2:7" ht="12.75">
      <c r="B24" s="9" t="s">
        <v>20</v>
      </c>
      <c r="C24" s="55"/>
      <c r="D24" s="114"/>
      <c r="E24" s="55"/>
      <c r="F24" s="55"/>
      <c r="G24" s="55"/>
    </row>
    <row r="25" spans="2:7" ht="13.5" thickBot="1">
      <c r="B25" s="72" t="s">
        <v>21</v>
      </c>
      <c r="C25" s="121"/>
      <c r="D25" s="121"/>
      <c r="E25" s="121"/>
      <c r="F25" s="121"/>
      <c r="G25" s="121"/>
    </row>
    <row r="26" spans="2:7" ht="13.5" thickBot="1">
      <c r="B26" s="78" t="s">
        <v>22</v>
      </c>
      <c r="C26" s="17">
        <f>SUM(C6:C25)</f>
        <v>310</v>
      </c>
      <c r="D26" s="21">
        <f>SUM(D6:D25)</f>
        <v>19</v>
      </c>
      <c r="E26" s="17"/>
      <c r="F26" s="17">
        <f>SUM(F6:F25)</f>
        <v>39</v>
      </c>
      <c r="G26" s="17">
        <f>SUM(G6:G25)</f>
        <v>7</v>
      </c>
    </row>
    <row r="27" spans="3:7" ht="12.75">
      <c r="C27" s="57"/>
      <c r="D27" s="57"/>
      <c r="E27" s="57"/>
      <c r="F27" s="57"/>
      <c r="G27" s="57"/>
    </row>
    <row r="28" ht="12.75">
      <c r="B28" t="s">
        <v>101</v>
      </c>
    </row>
    <row r="30" ht="12.75">
      <c r="C30" t="s">
        <v>150</v>
      </c>
    </row>
    <row r="31" ht="12.75">
      <c r="B31" s="75"/>
    </row>
    <row r="32" spans="1:2" ht="12.75">
      <c r="A32" s="75"/>
      <c r="B32" s="76"/>
    </row>
    <row r="35" ht="12.75">
      <c r="B35" s="4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M22" sqref="M22"/>
    </sheetView>
  </sheetViews>
  <sheetFormatPr defaultColWidth="11.421875" defaultRowHeight="12.75"/>
  <cols>
    <col min="1" max="1" width="11.421875" style="0" customWidth="1"/>
    <col min="2" max="2" width="43.421875" style="0" customWidth="1"/>
    <col min="3" max="5" width="11.421875" style="0" customWidth="1"/>
    <col min="6" max="6" width="12.7109375" style="0" customWidth="1"/>
    <col min="7" max="7" width="12.140625" style="0" customWidth="1"/>
    <col min="8" max="8" width="12.57421875" style="0" customWidth="1"/>
    <col min="9" max="9" width="13.7109375" style="0" customWidth="1"/>
    <col min="10" max="10" width="11.421875" style="0" customWidth="1"/>
    <col min="11" max="11" width="12.57421875" style="0" customWidth="1"/>
  </cols>
  <sheetData>
    <row r="1" spans="1:2" ht="12.75">
      <c r="A1" s="1" t="s">
        <v>0</v>
      </c>
      <c r="B1" s="1" t="s">
        <v>111</v>
      </c>
    </row>
    <row r="2" spans="1:2" ht="12.75">
      <c r="A2" s="1"/>
      <c r="B2" s="1"/>
    </row>
    <row r="4" ht="12.75" customHeight="1" thickBot="1"/>
    <row r="5" spans="3:11" ht="12.75">
      <c r="C5" s="25" t="s">
        <v>82</v>
      </c>
      <c r="D5" s="25" t="s">
        <v>93</v>
      </c>
      <c r="E5" s="25" t="s">
        <v>82</v>
      </c>
      <c r="F5" s="25" t="s">
        <v>84</v>
      </c>
      <c r="G5" s="25" t="s">
        <v>84</v>
      </c>
      <c r="H5" s="25" t="s">
        <v>84</v>
      </c>
      <c r="I5" s="25" t="s">
        <v>84</v>
      </c>
      <c r="J5" s="25" t="s">
        <v>2</v>
      </c>
      <c r="K5" s="25" t="s">
        <v>2</v>
      </c>
    </row>
    <row r="6" spans="3:11" ht="13.5" thickBot="1">
      <c r="C6" s="10" t="s">
        <v>2</v>
      </c>
      <c r="D6" s="10" t="s">
        <v>83</v>
      </c>
      <c r="E6" s="10" t="s">
        <v>94</v>
      </c>
      <c r="F6" s="10" t="s">
        <v>3</v>
      </c>
      <c r="G6" s="10" t="s">
        <v>4</v>
      </c>
      <c r="H6" s="10" t="s">
        <v>5</v>
      </c>
      <c r="I6" s="10" t="s">
        <v>104</v>
      </c>
      <c r="J6" s="26" t="s">
        <v>6</v>
      </c>
      <c r="K6" s="26" t="s">
        <v>7</v>
      </c>
    </row>
    <row r="7" spans="2:11" ht="12.75">
      <c r="B7" s="28" t="s">
        <v>8</v>
      </c>
      <c r="C7" s="90">
        <v>23512</v>
      </c>
      <c r="D7" s="90">
        <v>69469</v>
      </c>
      <c r="E7" s="90">
        <v>85505</v>
      </c>
      <c r="F7" s="90">
        <v>15075</v>
      </c>
      <c r="G7" s="90">
        <v>5947</v>
      </c>
      <c r="H7" s="90">
        <v>1878</v>
      </c>
      <c r="I7" s="90">
        <v>91</v>
      </c>
      <c r="J7" s="92"/>
      <c r="K7" s="93"/>
    </row>
    <row r="8" spans="2:11" ht="12.75">
      <c r="B8" s="29" t="s">
        <v>9</v>
      </c>
      <c r="C8" s="12">
        <v>29247</v>
      </c>
      <c r="D8" s="12">
        <v>87721</v>
      </c>
      <c r="E8" s="12">
        <v>119790</v>
      </c>
      <c r="F8" s="12">
        <v>19806</v>
      </c>
      <c r="G8" s="12">
        <v>6828</v>
      </c>
      <c r="H8" s="12">
        <v>2170</v>
      </c>
      <c r="I8" s="12">
        <v>353</v>
      </c>
      <c r="J8" s="12">
        <v>13414</v>
      </c>
      <c r="K8" s="12">
        <v>15833</v>
      </c>
    </row>
    <row r="9" spans="2:11" ht="12.75">
      <c r="B9" s="29" t="s">
        <v>110</v>
      </c>
      <c r="C9" s="12">
        <v>61700</v>
      </c>
      <c r="D9" s="12">
        <v>196025</v>
      </c>
      <c r="E9" s="12">
        <v>500445</v>
      </c>
      <c r="F9" s="12">
        <v>41325</v>
      </c>
      <c r="G9" s="12">
        <v>14560</v>
      </c>
      <c r="H9" s="12">
        <v>5020</v>
      </c>
      <c r="I9" s="12">
        <v>1235</v>
      </c>
      <c r="J9" s="12">
        <v>43765</v>
      </c>
      <c r="K9" s="12">
        <v>18315</v>
      </c>
    </row>
    <row r="10" spans="2:11" ht="12.75">
      <c r="B10" s="29" t="s">
        <v>79</v>
      </c>
      <c r="C10" s="12">
        <v>20205</v>
      </c>
      <c r="D10" s="12">
        <v>68177</v>
      </c>
      <c r="E10" s="12">
        <v>77987</v>
      </c>
      <c r="F10" s="12">
        <v>11920</v>
      </c>
      <c r="G10" s="12">
        <v>5233</v>
      </c>
      <c r="H10" s="12">
        <v>1706</v>
      </c>
      <c r="I10" s="27">
        <v>237</v>
      </c>
      <c r="J10" s="12">
        <v>7325</v>
      </c>
      <c r="K10" s="12">
        <v>12880</v>
      </c>
    </row>
    <row r="11" spans="2:11" ht="12.75">
      <c r="B11" s="29" t="s">
        <v>10</v>
      </c>
      <c r="C11" s="12">
        <v>32472</v>
      </c>
      <c r="D11" s="12">
        <v>78000</v>
      </c>
      <c r="E11" s="12">
        <v>93600</v>
      </c>
      <c r="F11" s="12">
        <v>26019</v>
      </c>
      <c r="G11" s="12">
        <v>4373</v>
      </c>
      <c r="H11" s="12">
        <v>1719</v>
      </c>
      <c r="I11" s="12">
        <v>93</v>
      </c>
      <c r="J11" s="12">
        <v>26325</v>
      </c>
      <c r="K11" s="12">
        <v>6147</v>
      </c>
    </row>
    <row r="12" spans="2:11" ht="12.75">
      <c r="B12" s="29" t="s">
        <v>11</v>
      </c>
      <c r="C12" s="12">
        <v>19726</v>
      </c>
      <c r="D12" s="12">
        <v>42212</v>
      </c>
      <c r="E12" s="12">
        <v>53000</v>
      </c>
      <c r="F12" s="12">
        <v>16060</v>
      </c>
      <c r="G12" s="12">
        <v>2721</v>
      </c>
      <c r="H12" s="12">
        <v>835</v>
      </c>
      <c r="I12" s="27">
        <v>103</v>
      </c>
      <c r="J12" s="12">
        <v>10049</v>
      </c>
      <c r="K12" s="12">
        <v>9674</v>
      </c>
    </row>
    <row r="13" spans="2:11" ht="12.75">
      <c r="B13" s="29" t="s">
        <v>12</v>
      </c>
      <c r="C13" s="12">
        <v>15665</v>
      </c>
      <c r="D13" s="12">
        <v>36858</v>
      </c>
      <c r="E13" s="12">
        <v>38827</v>
      </c>
      <c r="F13" s="12">
        <v>12400</v>
      </c>
      <c r="G13" s="12">
        <v>3077</v>
      </c>
      <c r="H13" s="12">
        <v>816</v>
      </c>
      <c r="I13" s="12">
        <v>109</v>
      </c>
      <c r="J13" s="12">
        <v>5153</v>
      </c>
      <c r="K13" s="12">
        <v>10512</v>
      </c>
    </row>
    <row r="14" spans="2:11" ht="12.75">
      <c r="B14" s="29" t="s">
        <v>77</v>
      </c>
      <c r="C14" s="12">
        <v>25295</v>
      </c>
      <c r="D14" s="12">
        <v>77821</v>
      </c>
      <c r="E14" s="12">
        <v>92992</v>
      </c>
      <c r="F14" s="42">
        <f>C14*0.66</f>
        <v>16694.7</v>
      </c>
      <c r="G14" s="42">
        <f>C14*0.25</f>
        <v>6323.75</v>
      </c>
      <c r="H14" s="42">
        <f>C14*0.08</f>
        <v>2023.6000000000001</v>
      </c>
      <c r="I14" s="42">
        <f>C14*0.01</f>
        <v>252.95000000000002</v>
      </c>
      <c r="J14" s="12">
        <v>12859</v>
      </c>
      <c r="K14" s="12">
        <f>4351+8085</f>
        <v>12436</v>
      </c>
    </row>
    <row r="15" spans="2:11" ht="12.75">
      <c r="B15" s="29" t="s">
        <v>103</v>
      </c>
      <c r="C15" s="38">
        <v>27742</v>
      </c>
      <c r="D15" s="99">
        <v>79068</v>
      </c>
      <c r="E15" s="38">
        <v>117031</v>
      </c>
      <c r="F15" s="38">
        <v>19239</v>
      </c>
      <c r="G15" s="38">
        <v>6589</v>
      </c>
      <c r="H15" s="38">
        <v>1631</v>
      </c>
      <c r="I15" s="38">
        <v>283</v>
      </c>
      <c r="J15" s="38">
        <v>25722</v>
      </c>
      <c r="K15" s="38">
        <v>2020</v>
      </c>
    </row>
    <row r="16" spans="2:11" ht="12.75">
      <c r="B16" s="29" t="s">
        <v>13</v>
      </c>
      <c r="C16" s="12">
        <v>38661</v>
      </c>
      <c r="D16" s="12">
        <v>136422</v>
      </c>
      <c r="E16" s="20" t="s">
        <v>154</v>
      </c>
      <c r="F16" s="12">
        <v>26557</v>
      </c>
      <c r="G16" s="12">
        <v>6228</v>
      </c>
      <c r="H16" s="12">
        <v>4241</v>
      </c>
      <c r="I16" s="27">
        <v>922</v>
      </c>
      <c r="J16" s="12">
        <v>21937</v>
      </c>
      <c r="K16" s="12">
        <v>16524</v>
      </c>
    </row>
    <row r="17" spans="2:11" ht="12.75">
      <c r="B17" s="29" t="s">
        <v>106</v>
      </c>
      <c r="C17" s="12">
        <v>6614</v>
      </c>
      <c r="D17" s="12">
        <v>19910</v>
      </c>
      <c r="E17" s="12">
        <v>21791</v>
      </c>
      <c r="F17" s="12">
        <v>4609</v>
      </c>
      <c r="G17" s="12">
        <v>1261</v>
      </c>
      <c r="H17" s="12">
        <v>671</v>
      </c>
      <c r="I17" s="12">
        <v>70</v>
      </c>
      <c r="J17" s="12">
        <v>1051</v>
      </c>
      <c r="K17" s="12">
        <v>5563</v>
      </c>
    </row>
    <row r="18" spans="2:11" ht="12.75">
      <c r="B18" s="24" t="s">
        <v>105</v>
      </c>
      <c r="C18" s="12">
        <v>7496</v>
      </c>
      <c r="D18" s="12">
        <v>37288</v>
      </c>
      <c r="E18" s="12">
        <v>53032</v>
      </c>
      <c r="F18" s="12">
        <v>4374</v>
      </c>
      <c r="G18" s="12">
        <v>1764</v>
      </c>
      <c r="H18" s="12">
        <v>1004</v>
      </c>
      <c r="I18" s="27">
        <v>249</v>
      </c>
      <c r="J18" s="12" t="s">
        <v>135</v>
      </c>
      <c r="K18" s="12"/>
    </row>
    <row r="19" spans="2:11" ht="12.75">
      <c r="B19" s="29" t="s">
        <v>15</v>
      </c>
      <c r="C19" s="12">
        <v>14403</v>
      </c>
      <c r="D19" s="12">
        <v>31620</v>
      </c>
      <c r="E19" s="12">
        <v>56163</v>
      </c>
      <c r="F19" s="12">
        <v>11286</v>
      </c>
      <c r="G19" s="12">
        <v>2362</v>
      </c>
      <c r="H19" s="12">
        <v>751</v>
      </c>
      <c r="I19" s="27">
        <v>4</v>
      </c>
      <c r="J19" s="12">
        <v>6140</v>
      </c>
      <c r="K19" s="12">
        <v>8263</v>
      </c>
    </row>
    <row r="20" spans="2:11" ht="12.75">
      <c r="B20" s="29" t="s">
        <v>16</v>
      </c>
      <c r="C20" s="38">
        <v>7279</v>
      </c>
      <c r="D20" s="41" t="s">
        <v>135</v>
      </c>
      <c r="E20" s="41" t="s">
        <v>135</v>
      </c>
      <c r="F20" s="38">
        <v>6050</v>
      </c>
      <c r="G20" s="38">
        <v>999</v>
      </c>
      <c r="H20" s="38">
        <v>226</v>
      </c>
      <c r="I20" s="41">
        <v>1</v>
      </c>
      <c r="J20" s="38">
        <v>2970</v>
      </c>
      <c r="K20" s="38">
        <v>4309</v>
      </c>
    </row>
    <row r="21" spans="2:11" ht="12.75">
      <c r="B21" s="29" t="s">
        <v>17</v>
      </c>
      <c r="C21" s="55" t="s">
        <v>156</v>
      </c>
      <c r="D21" s="12">
        <v>95653</v>
      </c>
      <c r="E21" s="12">
        <v>135000</v>
      </c>
      <c r="F21" s="103">
        <v>26390</v>
      </c>
      <c r="G21" s="105">
        <v>6719</v>
      </c>
      <c r="H21" s="103">
        <v>2407</v>
      </c>
      <c r="I21" s="104">
        <v>205</v>
      </c>
      <c r="J21" s="12">
        <v>17721</v>
      </c>
      <c r="K21" s="12">
        <v>18633</v>
      </c>
    </row>
    <row r="22" spans="2:11" ht="12.75">
      <c r="B22" s="29" t="s">
        <v>18</v>
      </c>
      <c r="C22" s="12">
        <v>17689</v>
      </c>
      <c r="D22" s="12">
        <v>42978</v>
      </c>
      <c r="E22" s="12">
        <v>48029</v>
      </c>
      <c r="F22" s="12">
        <v>13326</v>
      </c>
      <c r="G22" s="12">
        <v>3277</v>
      </c>
      <c r="H22" s="12">
        <v>1007</v>
      </c>
      <c r="I22" s="12">
        <v>79</v>
      </c>
      <c r="J22" s="12">
        <v>13410</v>
      </c>
      <c r="K22" s="12">
        <v>4279</v>
      </c>
    </row>
    <row r="23" spans="2:11" ht="12.75">
      <c r="B23" s="29" t="s">
        <v>19</v>
      </c>
      <c r="C23" s="12">
        <v>28732</v>
      </c>
      <c r="D23" s="12">
        <v>79019</v>
      </c>
      <c r="E23" s="12">
        <v>107930</v>
      </c>
      <c r="F23" s="12">
        <v>20773</v>
      </c>
      <c r="G23" s="12">
        <v>5546</v>
      </c>
      <c r="H23" s="12">
        <v>2097</v>
      </c>
      <c r="I23" s="27">
        <v>232</v>
      </c>
      <c r="J23" s="12">
        <v>15960</v>
      </c>
      <c r="K23" s="12">
        <v>12772</v>
      </c>
    </row>
    <row r="24" spans="2:11" ht="12.75">
      <c r="B24" s="29" t="s">
        <v>129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2.75">
      <c r="B25" s="29" t="s">
        <v>20</v>
      </c>
      <c r="C25" s="12">
        <v>47500</v>
      </c>
      <c r="D25" s="12">
        <v>152618</v>
      </c>
      <c r="E25" s="12">
        <v>186343</v>
      </c>
      <c r="F25" s="12">
        <v>32751</v>
      </c>
      <c r="G25" s="12">
        <v>12208</v>
      </c>
      <c r="H25" s="12">
        <v>2351</v>
      </c>
      <c r="I25" s="12">
        <v>190</v>
      </c>
      <c r="J25" s="12">
        <v>47500</v>
      </c>
      <c r="K25" s="12"/>
    </row>
    <row r="26" spans="2:11" ht="13.5" thickBot="1">
      <c r="B26" s="72" t="s">
        <v>21</v>
      </c>
      <c r="C26" s="14">
        <v>7133</v>
      </c>
      <c r="D26" s="14">
        <v>17647</v>
      </c>
      <c r="E26" s="14">
        <v>21659</v>
      </c>
      <c r="F26" s="14">
        <v>4999</v>
      </c>
      <c r="G26" s="14">
        <v>1956</v>
      </c>
      <c r="H26" s="14">
        <v>178</v>
      </c>
      <c r="I26" s="14"/>
      <c r="J26" s="14">
        <v>7133</v>
      </c>
      <c r="K26" s="14"/>
    </row>
    <row r="27" spans="2:11" ht="13.5" thickBot="1">
      <c r="B27" s="77" t="s">
        <v>22</v>
      </c>
      <c r="C27" s="123">
        <v>467425</v>
      </c>
      <c r="D27" s="123">
        <v>1348506</v>
      </c>
      <c r="E27" s="124">
        <v>1989124</v>
      </c>
      <c r="F27" s="71">
        <f>SUM(F7:F26)</f>
        <v>329653.7</v>
      </c>
      <c r="G27" s="71">
        <f>SUM(G7:G26)</f>
        <v>97971.75</v>
      </c>
      <c r="H27" s="71">
        <f>SUM(H7:H26)</f>
        <v>32731.6</v>
      </c>
      <c r="I27" s="71">
        <f>SUM(I7:I26)</f>
        <v>4708.95</v>
      </c>
      <c r="J27" s="124">
        <v>278434</v>
      </c>
      <c r="K27" s="71">
        <f>SUM(K8:K26)</f>
        <v>158160</v>
      </c>
    </row>
    <row r="28" ht="19.5" customHeight="1"/>
    <row r="29" ht="12.75">
      <c r="B29" s="37" t="s">
        <v>101</v>
      </c>
    </row>
    <row r="30" spans="3:5" ht="12.75">
      <c r="C30" s="1"/>
      <c r="D30" s="1"/>
      <c r="E30" s="1"/>
    </row>
    <row r="31" ht="12.75">
      <c r="B31" t="s">
        <v>140</v>
      </c>
    </row>
    <row r="32" ht="12.75">
      <c r="B32" s="2" t="s">
        <v>151</v>
      </c>
    </row>
    <row r="33" ht="12.75">
      <c r="B33" t="s">
        <v>157</v>
      </c>
    </row>
    <row r="34" ht="12.75">
      <c r="E34" s="75"/>
    </row>
    <row r="35" ht="12.75">
      <c r="D35" s="1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P12" sqref="P12"/>
    </sheetView>
  </sheetViews>
  <sheetFormatPr defaultColWidth="11.421875" defaultRowHeight="12.75"/>
  <cols>
    <col min="1" max="1" width="11.421875" style="0" customWidth="1"/>
    <col min="2" max="2" width="43.57421875" style="0" customWidth="1"/>
    <col min="3" max="3" width="10.421875" style="0" customWidth="1"/>
    <col min="4" max="4" width="10.57421875" style="0" customWidth="1"/>
    <col min="5" max="5" width="10.140625" style="0" customWidth="1"/>
    <col min="6" max="7" width="10.28125" style="0" customWidth="1"/>
    <col min="8" max="8" width="12.00390625" style="0" customWidth="1"/>
    <col min="9" max="9" width="11.8515625" style="0" customWidth="1"/>
    <col min="10" max="10" width="12.57421875" style="0" customWidth="1"/>
    <col min="11" max="11" width="9.8515625" style="0" customWidth="1"/>
    <col min="12" max="12" width="10.00390625" style="0" customWidth="1"/>
  </cols>
  <sheetData>
    <row r="1" ht="12.75">
      <c r="A1" s="1" t="s">
        <v>0</v>
      </c>
    </row>
    <row r="2" ht="13.5" thickBot="1">
      <c r="B2" s="1" t="s">
        <v>112</v>
      </c>
    </row>
    <row r="3" spans="3:12" ht="12.75" customHeight="1">
      <c r="C3" s="31" t="s">
        <v>59</v>
      </c>
      <c r="D3" s="31" t="s">
        <v>60</v>
      </c>
      <c r="E3" s="31" t="s">
        <v>61</v>
      </c>
      <c r="F3" s="31" t="s">
        <v>61</v>
      </c>
      <c r="G3" s="31" t="s">
        <v>62</v>
      </c>
      <c r="H3" s="31" t="s">
        <v>113</v>
      </c>
      <c r="I3" s="31" t="s">
        <v>115</v>
      </c>
      <c r="J3" s="83" t="s">
        <v>99</v>
      </c>
      <c r="K3" s="36" t="s">
        <v>119</v>
      </c>
      <c r="L3" s="36" t="s">
        <v>119</v>
      </c>
    </row>
    <row r="4" spans="3:13" ht="12.75" customHeight="1">
      <c r="C4" s="32"/>
      <c r="D4" s="32" t="s">
        <v>63</v>
      </c>
      <c r="E4" s="32" t="s">
        <v>64</v>
      </c>
      <c r="F4" s="32" t="s">
        <v>117</v>
      </c>
      <c r="G4" s="32"/>
      <c r="H4" s="32" t="s">
        <v>114</v>
      </c>
      <c r="I4" s="32" t="s">
        <v>116</v>
      </c>
      <c r="J4" s="24" t="s">
        <v>102</v>
      </c>
      <c r="K4" s="79" t="s">
        <v>120</v>
      </c>
      <c r="L4" s="79" t="s">
        <v>121</v>
      </c>
      <c r="M4" s="109"/>
    </row>
    <row r="5" spans="3:12" ht="13.5" thickBot="1">
      <c r="C5" s="33" t="s">
        <v>65</v>
      </c>
      <c r="D5" s="33" t="s">
        <v>66</v>
      </c>
      <c r="E5" s="33" t="s">
        <v>67</v>
      </c>
      <c r="F5" s="33" t="s">
        <v>68</v>
      </c>
      <c r="G5" s="33" t="s">
        <v>69</v>
      </c>
      <c r="H5" s="33" t="s">
        <v>70</v>
      </c>
      <c r="I5" s="33" t="s">
        <v>71</v>
      </c>
      <c r="J5" s="89" t="s">
        <v>118</v>
      </c>
      <c r="K5" s="84"/>
      <c r="L5" s="17"/>
    </row>
    <row r="6" spans="2:12" ht="12.75">
      <c r="B6" s="28" t="s">
        <v>8</v>
      </c>
      <c r="C6" s="92">
        <v>203</v>
      </c>
      <c r="D6" s="92">
        <v>63</v>
      </c>
      <c r="E6" s="92">
        <v>1753</v>
      </c>
      <c r="F6" s="92">
        <v>929</v>
      </c>
      <c r="G6" s="92">
        <v>0</v>
      </c>
      <c r="H6" s="92">
        <v>0</v>
      </c>
      <c r="I6" s="92">
        <v>0</v>
      </c>
      <c r="J6" s="94">
        <v>567</v>
      </c>
      <c r="K6" s="90">
        <v>0</v>
      </c>
      <c r="L6" s="91">
        <v>25</v>
      </c>
    </row>
    <row r="7" spans="2:12" ht="12.75">
      <c r="B7" s="29" t="s">
        <v>9</v>
      </c>
      <c r="C7" s="12">
        <v>424</v>
      </c>
      <c r="D7" s="12">
        <v>1336</v>
      </c>
      <c r="E7" s="12">
        <v>1331</v>
      </c>
      <c r="F7" s="12">
        <v>1178</v>
      </c>
      <c r="G7" s="12">
        <v>0</v>
      </c>
      <c r="H7" s="12">
        <v>10</v>
      </c>
      <c r="I7" s="12">
        <v>0</v>
      </c>
      <c r="J7" s="82">
        <v>58</v>
      </c>
      <c r="K7" s="12">
        <v>70</v>
      </c>
      <c r="L7" s="19">
        <v>38</v>
      </c>
    </row>
    <row r="8" spans="2:12" ht="15">
      <c r="B8" s="29" t="s">
        <v>110</v>
      </c>
      <c r="C8" s="74">
        <v>2830</v>
      </c>
      <c r="D8" s="12">
        <v>3790</v>
      </c>
      <c r="E8" s="12">
        <v>5405</v>
      </c>
      <c r="F8" s="12">
        <v>7115</v>
      </c>
      <c r="G8" s="12">
        <v>940</v>
      </c>
      <c r="H8" s="12">
        <v>560</v>
      </c>
      <c r="I8" s="12">
        <v>4465</v>
      </c>
      <c r="J8" s="12">
        <v>11410</v>
      </c>
      <c r="K8" s="127">
        <v>13038</v>
      </c>
      <c r="L8" s="96">
        <v>600</v>
      </c>
    </row>
    <row r="9" spans="2:12" ht="12.75">
      <c r="B9" s="29" t="s">
        <v>79</v>
      </c>
      <c r="C9" s="12">
        <v>163</v>
      </c>
      <c r="D9" s="12">
        <v>0</v>
      </c>
      <c r="E9" s="12">
        <v>1188</v>
      </c>
      <c r="F9" s="12">
        <v>741</v>
      </c>
      <c r="G9" s="12">
        <v>0</v>
      </c>
      <c r="H9" s="12">
        <v>0</v>
      </c>
      <c r="I9" s="12">
        <v>0</v>
      </c>
      <c r="J9" s="82">
        <v>0</v>
      </c>
      <c r="K9" s="12">
        <v>0</v>
      </c>
      <c r="L9" s="19">
        <v>0</v>
      </c>
    </row>
    <row r="10" spans="2:12" ht="12.75">
      <c r="B10" s="29" t="s">
        <v>10</v>
      </c>
      <c r="C10" s="12">
        <v>297</v>
      </c>
      <c r="D10" s="12">
        <v>96</v>
      </c>
      <c r="E10" s="12">
        <v>1278</v>
      </c>
      <c r="F10" s="12">
        <v>861</v>
      </c>
      <c r="G10" s="12">
        <v>0</v>
      </c>
      <c r="H10" s="12">
        <v>0</v>
      </c>
      <c r="I10" s="12">
        <v>0</v>
      </c>
      <c r="J10" s="82">
        <v>0</v>
      </c>
      <c r="K10" s="88">
        <v>0</v>
      </c>
      <c r="L10" s="19">
        <v>0</v>
      </c>
    </row>
    <row r="11" spans="2:12" ht="12.75">
      <c r="B11" s="29" t="s">
        <v>11</v>
      </c>
      <c r="C11" s="12">
        <v>134</v>
      </c>
      <c r="D11" s="12">
        <v>112</v>
      </c>
      <c r="E11" s="12">
        <v>2005</v>
      </c>
      <c r="F11" s="12">
        <v>481</v>
      </c>
      <c r="G11" s="12">
        <v>0</v>
      </c>
      <c r="H11" s="12">
        <v>0</v>
      </c>
      <c r="I11" s="12">
        <v>0</v>
      </c>
      <c r="J11" s="82">
        <v>0</v>
      </c>
      <c r="K11" s="12">
        <v>0</v>
      </c>
      <c r="L11" s="19">
        <v>0</v>
      </c>
    </row>
    <row r="12" spans="2:12" ht="12.75">
      <c r="B12" s="29" t="s">
        <v>12</v>
      </c>
      <c r="C12" s="107">
        <v>123</v>
      </c>
      <c r="D12" s="107">
        <v>489</v>
      </c>
      <c r="E12" s="107">
        <v>1739</v>
      </c>
      <c r="F12" s="107">
        <v>487</v>
      </c>
      <c r="G12" s="107">
        <v>0</v>
      </c>
      <c r="H12" s="107">
        <v>0</v>
      </c>
      <c r="I12" s="107">
        <v>0</v>
      </c>
      <c r="J12" s="108">
        <v>0</v>
      </c>
      <c r="K12" s="16">
        <v>0</v>
      </c>
      <c r="L12" s="19">
        <v>0</v>
      </c>
    </row>
    <row r="13" spans="2:12" ht="12.75">
      <c r="B13" s="29" t="s">
        <v>77</v>
      </c>
      <c r="C13" s="12">
        <v>232</v>
      </c>
      <c r="D13" s="12">
        <v>0</v>
      </c>
      <c r="E13" s="12">
        <f>2630-F13</f>
        <v>1751</v>
      </c>
      <c r="F13" s="12">
        <v>879</v>
      </c>
      <c r="G13" s="12">
        <v>0</v>
      </c>
      <c r="H13" s="12">
        <v>0</v>
      </c>
      <c r="I13" s="12">
        <v>0</v>
      </c>
      <c r="J13" s="82">
        <v>0</v>
      </c>
      <c r="K13" s="12">
        <v>0</v>
      </c>
      <c r="L13" s="19">
        <v>0</v>
      </c>
    </row>
    <row r="14" spans="2:12" ht="12.75">
      <c r="B14" s="29" t="s">
        <v>103</v>
      </c>
      <c r="C14" s="38">
        <v>366</v>
      </c>
      <c r="D14" s="38">
        <v>0</v>
      </c>
      <c r="E14" s="38">
        <v>3306</v>
      </c>
      <c r="F14" s="38">
        <v>1308</v>
      </c>
      <c r="G14" s="38">
        <v>0</v>
      </c>
      <c r="H14" s="40">
        <v>413</v>
      </c>
      <c r="I14" s="40">
        <v>27</v>
      </c>
      <c r="J14" s="100">
        <v>1491</v>
      </c>
      <c r="K14" s="98">
        <v>1366</v>
      </c>
      <c r="L14" s="101">
        <v>125</v>
      </c>
    </row>
    <row r="15" spans="2:12" ht="12.75">
      <c r="B15" s="29" t="s">
        <v>13</v>
      </c>
      <c r="C15" s="12">
        <v>710</v>
      </c>
      <c r="D15" s="12">
        <v>179</v>
      </c>
      <c r="E15" s="12">
        <v>3653</v>
      </c>
      <c r="F15" s="12">
        <v>1446</v>
      </c>
      <c r="G15" s="12">
        <v>194</v>
      </c>
      <c r="H15" s="12">
        <v>73</v>
      </c>
      <c r="I15" s="12">
        <v>361</v>
      </c>
      <c r="J15" s="82">
        <v>2092</v>
      </c>
      <c r="K15" s="12">
        <v>2845</v>
      </c>
      <c r="L15" s="19">
        <v>308</v>
      </c>
    </row>
    <row r="16" spans="2:12" ht="12.75">
      <c r="B16" s="29" t="s">
        <v>14</v>
      </c>
      <c r="C16" s="12">
        <v>59</v>
      </c>
      <c r="D16" s="12">
        <v>0</v>
      </c>
      <c r="E16" s="12">
        <v>896</v>
      </c>
      <c r="F16" s="12">
        <v>361</v>
      </c>
      <c r="G16" s="12">
        <v>0</v>
      </c>
      <c r="H16" s="12">
        <v>0</v>
      </c>
      <c r="I16" s="12">
        <v>0</v>
      </c>
      <c r="J16" s="82">
        <v>0</v>
      </c>
      <c r="K16" s="12">
        <v>0</v>
      </c>
      <c r="L16" s="19">
        <v>0</v>
      </c>
    </row>
    <row r="17" spans="2:12" ht="12.75">
      <c r="B17" s="24" t="s">
        <v>80</v>
      </c>
      <c r="C17" s="12">
        <v>44</v>
      </c>
      <c r="D17" s="55">
        <v>0</v>
      </c>
      <c r="E17" s="55">
        <v>0</v>
      </c>
      <c r="F17" s="55" t="s">
        <v>137</v>
      </c>
      <c r="G17" s="55">
        <v>0</v>
      </c>
      <c r="H17" s="55">
        <v>0</v>
      </c>
      <c r="I17" s="55">
        <v>0</v>
      </c>
      <c r="J17" s="87">
        <v>0</v>
      </c>
      <c r="K17" s="12">
        <v>0</v>
      </c>
      <c r="L17" s="19">
        <v>0</v>
      </c>
    </row>
    <row r="18" spans="2:12" ht="12.75">
      <c r="B18" s="29" t="s">
        <v>15</v>
      </c>
      <c r="C18" s="12">
        <v>198</v>
      </c>
      <c r="D18" s="12">
        <v>271</v>
      </c>
      <c r="E18" s="12">
        <v>591</v>
      </c>
      <c r="F18" s="12">
        <v>1328</v>
      </c>
      <c r="G18" s="12">
        <v>0</v>
      </c>
      <c r="H18" s="12">
        <v>0</v>
      </c>
      <c r="I18" s="12">
        <v>0</v>
      </c>
      <c r="J18" s="82">
        <v>127</v>
      </c>
      <c r="K18" s="12">
        <v>36</v>
      </c>
      <c r="L18" s="19">
        <v>243</v>
      </c>
    </row>
    <row r="19" spans="2:12" ht="12.75">
      <c r="B19" s="29" t="s">
        <v>16</v>
      </c>
      <c r="C19" s="38">
        <v>52</v>
      </c>
      <c r="D19" s="38">
        <v>0</v>
      </c>
      <c r="E19" s="38">
        <v>576</v>
      </c>
      <c r="F19" s="38">
        <v>144</v>
      </c>
      <c r="G19" s="38">
        <v>0</v>
      </c>
      <c r="H19" s="38">
        <v>0</v>
      </c>
      <c r="I19" s="38">
        <v>0</v>
      </c>
      <c r="J19" s="86">
        <v>237</v>
      </c>
      <c r="K19" s="12">
        <v>174</v>
      </c>
      <c r="L19" s="19">
        <v>63</v>
      </c>
    </row>
    <row r="20" spans="2:12" ht="12.75">
      <c r="B20" s="29" t="s">
        <v>17</v>
      </c>
      <c r="C20" s="102">
        <v>611</v>
      </c>
      <c r="D20" s="103">
        <v>253</v>
      </c>
      <c r="E20" s="103">
        <v>1519</v>
      </c>
      <c r="F20" s="103">
        <v>2673</v>
      </c>
      <c r="G20" s="104">
        <v>76</v>
      </c>
      <c r="H20" s="12">
        <v>0</v>
      </c>
      <c r="I20" s="12">
        <v>0</v>
      </c>
      <c r="J20" s="82">
        <v>1000</v>
      </c>
      <c r="K20" s="12">
        <v>2811</v>
      </c>
      <c r="L20" s="19">
        <v>715</v>
      </c>
    </row>
    <row r="21" spans="2:12" ht="12.75">
      <c r="B21" s="29" t="s">
        <v>18</v>
      </c>
      <c r="C21" s="16">
        <v>172</v>
      </c>
      <c r="D21" s="12">
        <v>0</v>
      </c>
      <c r="E21" s="12">
        <v>3820</v>
      </c>
      <c r="F21" s="12">
        <v>739</v>
      </c>
      <c r="G21" s="12">
        <v>0</v>
      </c>
      <c r="H21" s="12">
        <v>0</v>
      </c>
      <c r="I21" s="12">
        <v>0</v>
      </c>
      <c r="J21" s="82">
        <v>463</v>
      </c>
      <c r="K21" s="12">
        <v>414</v>
      </c>
      <c r="L21" s="19">
        <v>49</v>
      </c>
    </row>
    <row r="22" spans="2:13" ht="12.75">
      <c r="B22" s="29" t="s">
        <v>107</v>
      </c>
      <c r="C22" s="12">
        <v>517</v>
      </c>
      <c r="D22" s="12">
        <v>253</v>
      </c>
      <c r="E22" s="12">
        <v>2426</v>
      </c>
      <c r="F22" s="12">
        <v>2934</v>
      </c>
      <c r="G22" s="12">
        <v>217</v>
      </c>
      <c r="H22" s="12">
        <v>422</v>
      </c>
      <c r="I22" s="12">
        <v>298</v>
      </c>
      <c r="J22" s="82">
        <v>625</v>
      </c>
      <c r="K22" s="126" t="s">
        <v>138</v>
      </c>
      <c r="L22" s="110">
        <v>115</v>
      </c>
      <c r="M22" s="75"/>
    </row>
    <row r="23" spans="2:12" ht="12.75">
      <c r="B23" s="29" t="s">
        <v>129</v>
      </c>
      <c r="C23" s="12"/>
      <c r="D23" s="12"/>
      <c r="E23" s="12"/>
      <c r="F23" s="12"/>
      <c r="G23" s="12"/>
      <c r="H23" s="12"/>
      <c r="I23" s="12"/>
      <c r="J23" s="82"/>
      <c r="K23" s="12"/>
      <c r="L23" s="19"/>
    </row>
    <row r="24" spans="2:12" ht="12.75">
      <c r="B24" s="29" t="s">
        <v>20</v>
      </c>
      <c r="C24" s="12">
        <v>0</v>
      </c>
      <c r="D24" s="12">
        <v>0</v>
      </c>
      <c r="E24" s="12">
        <v>761</v>
      </c>
      <c r="F24" s="12">
        <v>380</v>
      </c>
      <c r="G24" s="12">
        <v>0</v>
      </c>
      <c r="H24" s="12">
        <v>0</v>
      </c>
      <c r="I24" s="12">
        <v>0</v>
      </c>
      <c r="J24" s="82">
        <v>0</v>
      </c>
      <c r="K24" s="12">
        <v>0</v>
      </c>
      <c r="L24" s="19">
        <v>0</v>
      </c>
    </row>
    <row r="25" spans="2:12" ht="13.5" thickBot="1">
      <c r="B25" s="30" t="s">
        <v>21</v>
      </c>
      <c r="C25" s="14"/>
      <c r="D25" s="14"/>
      <c r="E25" s="14"/>
      <c r="F25" s="14"/>
      <c r="G25" s="14"/>
      <c r="H25" s="14"/>
      <c r="I25" s="14"/>
      <c r="J25" s="81"/>
      <c r="K25" s="17"/>
      <c r="L25" s="80"/>
    </row>
    <row r="26" spans="2:12" ht="15.75" customHeight="1" thickBot="1">
      <c r="B26" s="73" t="s">
        <v>22</v>
      </c>
      <c r="C26" s="58">
        <f>SUM(C6:C25)</f>
        <v>7135</v>
      </c>
      <c r="D26" s="58">
        <f>SUM(D6:D25)</f>
        <v>6842</v>
      </c>
      <c r="E26" s="58">
        <f>SUM(E6:E25)</f>
        <v>33998</v>
      </c>
      <c r="F26" s="23">
        <v>34343</v>
      </c>
      <c r="G26" s="58">
        <f aca="true" t="shared" si="0" ref="G26:L26">SUM(G6:G25)</f>
        <v>1427</v>
      </c>
      <c r="H26" s="58">
        <f t="shared" si="0"/>
        <v>1478</v>
      </c>
      <c r="I26" s="58">
        <f t="shared" si="0"/>
        <v>5151</v>
      </c>
      <c r="J26" s="58">
        <f t="shared" si="0"/>
        <v>18070</v>
      </c>
      <c r="K26" s="85">
        <f t="shared" si="0"/>
        <v>20754</v>
      </c>
      <c r="L26" s="23">
        <f t="shared" si="0"/>
        <v>2281</v>
      </c>
    </row>
    <row r="28" ht="12.75">
      <c r="B28" t="s">
        <v>101</v>
      </c>
    </row>
    <row r="30" spans="2:5" ht="12.75">
      <c r="B30" t="s">
        <v>139</v>
      </c>
      <c r="C30" s="45"/>
      <c r="D30" s="45"/>
      <c r="E30" s="45"/>
    </row>
    <row r="31" spans="2:3" ht="12.75">
      <c r="B31" s="97" t="s">
        <v>152</v>
      </c>
      <c r="C31" s="1"/>
    </row>
    <row r="32" ht="12.75">
      <c r="C32" s="1"/>
    </row>
    <row r="33" ht="12.75">
      <c r="C33" s="1"/>
    </row>
    <row r="34" ht="12.75">
      <c r="B34" t="s">
        <v>155</v>
      </c>
    </row>
    <row r="35" ht="12.75">
      <c r="C35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1.421875" style="0" customWidth="1"/>
    <col min="2" max="2" width="43.28125" style="0" customWidth="1"/>
    <col min="3" max="3" width="11.421875" style="0" customWidth="1"/>
    <col min="4" max="4" width="14.57421875" style="0" customWidth="1"/>
    <col min="5" max="5" width="11.57421875" style="0" customWidth="1"/>
    <col min="6" max="6" width="18.57421875" style="0" customWidth="1"/>
  </cols>
  <sheetData>
    <row r="1" spans="1:2" ht="12.75">
      <c r="A1" s="1" t="s">
        <v>0</v>
      </c>
      <c r="B1" s="1" t="s">
        <v>122</v>
      </c>
    </row>
    <row r="2" spans="1:2" ht="12.75">
      <c r="A2" s="1"/>
      <c r="B2" s="1"/>
    </row>
    <row r="4" ht="13.5" thickBot="1"/>
    <row r="5" spans="3:6" ht="13.5" thickBot="1">
      <c r="C5" s="34" t="s">
        <v>1</v>
      </c>
      <c r="D5" s="34" t="s">
        <v>72</v>
      </c>
      <c r="E5" s="34" t="s">
        <v>73</v>
      </c>
      <c r="F5" s="34" t="s">
        <v>74</v>
      </c>
    </row>
    <row r="6" spans="2:6" ht="12.75">
      <c r="B6" s="28" t="s">
        <v>8</v>
      </c>
      <c r="C6" s="92">
        <v>24307</v>
      </c>
      <c r="D6" s="92">
        <v>21056</v>
      </c>
      <c r="E6" s="92">
        <v>2008</v>
      </c>
      <c r="F6" s="92">
        <v>1240</v>
      </c>
    </row>
    <row r="7" spans="2:6" ht="12.75">
      <c r="B7" s="29" t="s">
        <v>9</v>
      </c>
      <c r="C7" s="12">
        <v>38653</v>
      </c>
      <c r="D7" s="12">
        <v>32911</v>
      </c>
      <c r="E7" s="12">
        <v>4599</v>
      </c>
      <c r="F7" s="12">
        <v>1143</v>
      </c>
    </row>
    <row r="8" spans="2:6" ht="12.75">
      <c r="B8" s="29" t="s">
        <v>123</v>
      </c>
      <c r="C8" s="12">
        <v>32525</v>
      </c>
      <c r="D8" s="12">
        <v>16705</v>
      </c>
      <c r="E8" s="12">
        <v>15820</v>
      </c>
      <c r="F8" s="12">
        <v>8720</v>
      </c>
    </row>
    <row r="9" spans="2:6" ht="12.75">
      <c r="B9" s="29" t="s">
        <v>79</v>
      </c>
      <c r="C9" s="12">
        <v>20710</v>
      </c>
      <c r="D9" s="12">
        <v>16919</v>
      </c>
      <c r="E9" s="12">
        <v>3101</v>
      </c>
      <c r="F9" s="12">
        <v>690</v>
      </c>
    </row>
    <row r="10" spans="2:6" ht="12.75">
      <c r="B10" s="29" t="s">
        <v>10</v>
      </c>
      <c r="C10" s="12">
        <v>35026</v>
      </c>
      <c r="D10" s="12">
        <v>27758</v>
      </c>
      <c r="E10" s="12">
        <v>3943</v>
      </c>
      <c r="F10" s="12">
        <v>3325</v>
      </c>
    </row>
    <row r="11" spans="2:6" ht="12.75">
      <c r="B11" s="29" t="s">
        <v>11</v>
      </c>
      <c r="C11" s="12">
        <v>22994</v>
      </c>
      <c r="D11" s="12">
        <v>19596</v>
      </c>
      <c r="E11" s="12">
        <v>3000</v>
      </c>
      <c r="F11" s="12">
        <v>400</v>
      </c>
    </row>
    <row r="12" spans="2:6" ht="12.75">
      <c r="B12" s="29" t="s">
        <v>12</v>
      </c>
      <c r="C12" s="12">
        <v>19205</v>
      </c>
      <c r="D12" s="12">
        <v>16130</v>
      </c>
      <c r="E12" s="27" t="s">
        <v>142</v>
      </c>
      <c r="F12" s="27" t="s">
        <v>142</v>
      </c>
    </row>
    <row r="13" spans="2:6" ht="12.75">
      <c r="B13" s="29" t="s">
        <v>77</v>
      </c>
      <c r="C13" s="12">
        <v>26196</v>
      </c>
      <c r="D13" s="12">
        <v>23743</v>
      </c>
      <c r="E13" s="12">
        <v>1581</v>
      </c>
      <c r="F13" s="12">
        <v>872</v>
      </c>
    </row>
    <row r="14" spans="2:6" ht="12.75">
      <c r="B14" s="29" t="s">
        <v>103</v>
      </c>
      <c r="C14" s="12">
        <f>SUM(D14:F14)</f>
        <v>36846</v>
      </c>
      <c r="D14" s="12">
        <v>32243</v>
      </c>
      <c r="E14" s="12">
        <v>3349</v>
      </c>
      <c r="F14" s="12">
        <v>1254</v>
      </c>
    </row>
    <row r="15" spans="2:6" ht="12.75">
      <c r="B15" s="29" t="s">
        <v>13</v>
      </c>
      <c r="C15" s="12">
        <v>47980</v>
      </c>
      <c r="D15" s="12">
        <v>39013</v>
      </c>
      <c r="E15" s="12">
        <v>4470</v>
      </c>
      <c r="F15" s="12">
        <v>2418</v>
      </c>
    </row>
    <row r="16" spans="2:6" ht="12.75">
      <c r="B16" s="29" t="s">
        <v>14</v>
      </c>
      <c r="C16" s="12">
        <v>523</v>
      </c>
      <c r="D16" s="12">
        <v>44</v>
      </c>
      <c r="E16" s="12">
        <v>166</v>
      </c>
      <c r="F16" s="12">
        <v>313</v>
      </c>
    </row>
    <row r="17" spans="2:6" ht="12.75">
      <c r="B17" s="24" t="s">
        <v>80</v>
      </c>
      <c r="C17" s="12"/>
      <c r="D17" s="12" t="s">
        <v>135</v>
      </c>
      <c r="E17" s="12">
        <v>533</v>
      </c>
      <c r="F17" s="12">
        <v>424</v>
      </c>
    </row>
    <row r="18" spans="2:6" ht="12.75">
      <c r="B18" s="29" t="s">
        <v>15</v>
      </c>
      <c r="C18" s="12">
        <v>13440</v>
      </c>
      <c r="D18" s="12">
        <v>10683</v>
      </c>
      <c r="E18" s="12">
        <v>2319</v>
      </c>
      <c r="F18" s="12">
        <v>438</v>
      </c>
    </row>
    <row r="19" spans="2:6" ht="12.75">
      <c r="B19" s="9" t="s">
        <v>16</v>
      </c>
      <c r="C19" s="2">
        <f>D19+E19+F19</f>
        <v>9835</v>
      </c>
      <c r="D19" s="38">
        <v>7963</v>
      </c>
      <c r="E19" s="38">
        <v>1559</v>
      </c>
      <c r="F19" s="38">
        <v>313</v>
      </c>
    </row>
    <row r="20" spans="2:6" ht="12.75">
      <c r="B20" s="29" t="s">
        <v>17</v>
      </c>
      <c r="C20" s="12">
        <f>SUM(D20+F20)</f>
        <v>36577</v>
      </c>
      <c r="D20" s="12">
        <v>35006</v>
      </c>
      <c r="E20">
        <v>1686</v>
      </c>
      <c r="F20" s="12">
        <v>1571</v>
      </c>
    </row>
    <row r="21" spans="2:6" ht="12.75">
      <c r="B21" s="29" t="s">
        <v>18</v>
      </c>
      <c r="C21" s="12">
        <v>17858</v>
      </c>
      <c r="D21" s="12">
        <v>15630</v>
      </c>
      <c r="E21" s="27">
        <v>1609</v>
      </c>
      <c r="F21" s="12">
        <v>619</v>
      </c>
    </row>
    <row r="22" spans="2:6" ht="12.75">
      <c r="B22" s="29" t="s">
        <v>19</v>
      </c>
      <c r="C22" s="106">
        <v>31987</v>
      </c>
      <c r="D22" s="12">
        <v>27524</v>
      </c>
      <c r="E22" s="12">
        <v>3619</v>
      </c>
      <c r="F22" s="12">
        <v>844</v>
      </c>
    </row>
    <row r="23" spans="2:6" ht="12.75">
      <c r="B23" s="29" t="s">
        <v>129</v>
      </c>
      <c r="C23" s="12"/>
      <c r="D23" s="12"/>
      <c r="E23" s="12"/>
      <c r="F23" s="12"/>
    </row>
    <row r="24" spans="2:6" ht="12.75">
      <c r="B24" s="29" t="s">
        <v>20</v>
      </c>
      <c r="C24" s="12">
        <v>85247</v>
      </c>
      <c r="D24" s="12">
        <v>82869</v>
      </c>
      <c r="E24" s="12">
        <v>2105</v>
      </c>
      <c r="F24" s="12">
        <v>273</v>
      </c>
    </row>
    <row r="25" spans="2:6" ht="13.5" thickBot="1">
      <c r="B25" s="72" t="s">
        <v>21</v>
      </c>
      <c r="C25" s="14">
        <v>22964</v>
      </c>
      <c r="D25" s="14">
        <v>22660</v>
      </c>
      <c r="E25" s="14">
        <v>290</v>
      </c>
      <c r="F25" s="14">
        <v>14</v>
      </c>
    </row>
    <row r="26" spans="2:6" ht="13.5" thickBot="1">
      <c r="B26" s="77" t="s">
        <v>22</v>
      </c>
      <c r="C26" s="71">
        <f>SUM(C6:C25)</f>
        <v>522873</v>
      </c>
      <c r="D26" s="71">
        <f>SUM(D6:D25)</f>
        <v>448453</v>
      </c>
      <c r="E26" s="71">
        <f>SUM(E6:E25)</f>
        <v>55757</v>
      </c>
      <c r="F26" s="71">
        <f>SUM(F6:F25)</f>
        <v>24871</v>
      </c>
    </row>
    <row r="28" spans="3:4" ht="12.75">
      <c r="C28" s="1" t="s">
        <v>75</v>
      </c>
      <c r="D28" t="s">
        <v>76</v>
      </c>
    </row>
    <row r="30" ht="12.75">
      <c r="B30" t="s">
        <v>101</v>
      </c>
    </row>
    <row r="32" ht="12.75">
      <c r="B32" t="s">
        <v>136</v>
      </c>
    </row>
    <row r="33" ht="12.75">
      <c r="B33" s="97" t="s">
        <v>141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G43" sqref="G43"/>
    </sheetView>
  </sheetViews>
  <sheetFormatPr defaultColWidth="11.421875" defaultRowHeight="12.75"/>
  <cols>
    <col min="1" max="1" width="11.421875" style="0" customWidth="1"/>
    <col min="2" max="2" width="47.8515625" style="0" customWidth="1"/>
    <col min="3" max="3" width="11.421875" style="0" customWidth="1"/>
    <col min="4" max="4" width="16.8515625" style="0" customWidth="1"/>
  </cols>
  <sheetData>
    <row r="1" ht="12.75">
      <c r="A1" s="1" t="s">
        <v>0</v>
      </c>
    </row>
    <row r="2" ht="12.75">
      <c r="B2" s="1" t="s">
        <v>125</v>
      </c>
    </row>
    <row r="3" ht="13.5" thickBot="1"/>
    <row r="4" spans="3:6" ht="13.5" thickBot="1">
      <c r="C4" s="128" t="s">
        <v>54</v>
      </c>
      <c r="D4" s="129"/>
      <c r="E4" s="128" t="s">
        <v>55</v>
      </c>
      <c r="F4" s="129"/>
    </row>
    <row r="5" spans="2:6" ht="13.5" thickBot="1">
      <c r="B5" s="18"/>
      <c r="C5" s="17" t="s">
        <v>1</v>
      </c>
      <c r="D5" s="21" t="s">
        <v>56</v>
      </c>
      <c r="E5" s="23" t="s">
        <v>57</v>
      </c>
      <c r="F5" s="35" t="s">
        <v>58</v>
      </c>
    </row>
    <row r="6" spans="2:6" ht="12.75">
      <c r="B6" s="28" t="s">
        <v>8</v>
      </c>
      <c r="C6" s="90">
        <v>62</v>
      </c>
      <c r="D6" s="95">
        <v>0</v>
      </c>
      <c r="E6" s="90">
        <v>0</v>
      </c>
      <c r="F6" s="95">
        <v>0</v>
      </c>
    </row>
    <row r="7" spans="2:6" ht="12.75">
      <c r="B7" s="29" t="s">
        <v>9</v>
      </c>
      <c r="C7" s="12">
        <v>283</v>
      </c>
      <c r="D7" s="11">
        <v>37</v>
      </c>
      <c r="E7" s="12">
        <v>0</v>
      </c>
      <c r="F7" s="11">
        <v>0</v>
      </c>
    </row>
    <row r="8" spans="2:6" ht="12.75">
      <c r="B8" s="29" t="s">
        <v>124</v>
      </c>
      <c r="C8" s="12">
        <v>650</v>
      </c>
      <c r="D8" s="11">
        <v>210</v>
      </c>
      <c r="E8" s="12">
        <v>0</v>
      </c>
      <c r="F8" s="11">
        <v>0</v>
      </c>
    </row>
    <row r="9" spans="2:6" ht="12.75">
      <c r="B9" s="29" t="s">
        <v>79</v>
      </c>
      <c r="C9" s="12">
        <v>75</v>
      </c>
      <c r="D9" s="11">
        <v>6</v>
      </c>
      <c r="E9" s="12">
        <v>9</v>
      </c>
      <c r="F9" s="11">
        <v>0</v>
      </c>
    </row>
    <row r="10" spans="2:6" ht="12.75">
      <c r="B10" s="29" t="s">
        <v>10</v>
      </c>
      <c r="C10" s="12">
        <v>137</v>
      </c>
      <c r="D10" s="11">
        <v>21</v>
      </c>
      <c r="E10" s="12">
        <v>0</v>
      </c>
      <c r="F10" s="11">
        <v>0</v>
      </c>
    </row>
    <row r="11" spans="2:6" ht="12.75">
      <c r="B11" s="29" t="s">
        <v>11</v>
      </c>
      <c r="C11" s="12">
        <v>87</v>
      </c>
      <c r="D11" s="11">
        <v>14</v>
      </c>
      <c r="E11" s="12">
        <v>0</v>
      </c>
      <c r="F11" s="11">
        <v>0</v>
      </c>
    </row>
    <row r="12" spans="2:6" ht="12.75">
      <c r="B12" s="29" t="s">
        <v>12</v>
      </c>
      <c r="C12" s="12">
        <v>29</v>
      </c>
      <c r="D12" s="11">
        <v>1</v>
      </c>
      <c r="E12" s="12">
        <v>0</v>
      </c>
      <c r="F12" s="11">
        <v>0</v>
      </c>
    </row>
    <row r="13" spans="2:6" ht="12.75">
      <c r="B13" s="29" t="s">
        <v>77</v>
      </c>
      <c r="C13" s="12">
        <v>79</v>
      </c>
      <c r="D13" s="11">
        <v>19</v>
      </c>
      <c r="E13" s="12">
        <v>0</v>
      </c>
      <c r="F13" s="11">
        <v>0</v>
      </c>
    </row>
    <row r="14" spans="2:6" ht="12.75">
      <c r="B14" s="29" t="s">
        <v>103</v>
      </c>
      <c r="C14" s="12">
        <v>229</v>
      </c>
      <c r="D14" s="11">
        <v>48</v>
      </c>
      <c r="E14" s="12">
        <v>141</v>
      </c>
      <c r="F14" s="11">
        <v>0</v>
      </c>
    </row>
    <row r="15" spans="2:6" ht="12.75">
      <c r="B15" s="29" t="s">
        <v>13</v>
      </c>
      <c r="C15" s="12">
        <v>309</v>
      </c>
      <c r="D15" s="11">
        <v>82</v>
      </c>
      <c r="E15" s="12">
        <v>351</v>
      </c>
      <c r="F15" s="11">
        <v>1</v>
      </c>
    </row>
    <row r="16" spans="2:6" ht="12.75">
      <c r="B16" s="24" t="s">
        <v>80</v>
      </c>
      <c r="C16" s="12">
        <v>27</v>
      </c>
      <c r="D16" s="11">
        <v>8</v>
      </c>
      <c r="E16" s="12">
        <v>0</v>
      </c>
      <c r="F16" s="11">
        <v>0</v>
      </c>
    </row>
    <row r="17" spans="2:6" ht="12.75">
      <c r="B17" s="29" t="s">
        <v>14</v>
      </c>
      <c r="C17" s="12">
        <v>53</v>
      </c>
      <c r="D17" s="11">
        <v>10</v>
      </c>
      <c r="E17" s="12">
        <v>0</v>
      </c>
      <c r="F17" s="11">
        <v>0</v>
      </c>
    </row>
    <row r="18" spans="2:6" ht="12.75">
      <c r="B18" s="29" t="s">
        <v>15</v>
      </c>
      <c r="C18" s="12">
        <v>0</v>
      </c>
      <c r="D18" s="11">
        <v>0</v>
      </c>
      <c r="E18" s="12">
        <v>0</v>
      </c>
      <c r="F18" s="11">
        <v>0</v>
      </c>
    </row>
    <row r="19" spans="2:6" ht="12.75">
      <c r="B19" s="29" t="s">
        <v>16</v>
      </c>
      <c r="C19" s="38">
        <v>26</v>
      </c>
      <c r="D19" s="39">
        <v>0</v>
      </c>
      <c r="E19" s="38">
        <v>0</v>
      </c>
      <c r="F19" s="39">
        <v>0</v>
      </c>
    </row>
    <row r="20" spans="2:6" ht="12.75">
      <c r="B20" s="29" t="s">
        <v>17</v>
      </c>
      <c r="C20" s="12">
        <v>177</v>
      </c>
      <c r="D20" s="11">
        <v>84</v>
      </c>
      <c r="E20" s="12">
        <v>181</v>
      </c>
      <c r="F20" s="11">
        <v>0</v>
      </c>
    </row>
    <row r="21" spans="2:6" ht="12.75">
      <c r="B21" s="29" t="s">
        <v>18</v>
      </c>
      <c r="C21" s="12">
        <v>67</v>
      </c>
      <c r="D21" s="11">
        <v>17</v>
      </c>
      <c r="E21" s="12">
        <v>27</v>
      </c>
      <c r="F21" s="11">
        <v>0</v>
      </c>
    </row>
    <row r="22" spans="2:6" ht="12.75">
      <c r="B22" s="29" t="s">
        <v>19</v>
      </c>
      <c r="C22" s="12">
        <v>135</v>
      </c>
      <c r="D22" s="11">
        <v>15</v>
      </c>
      <c r="E22" s="12">
        <v>78</v>
      </c>
      <c r="F22" s="11">
        <v>0</v>
      </c>
    </row>
    <row r="23" spans="2:6" ht="13.5" thickBot="1">
      <c r="B23" s="30" t="s">
        <v>129</v>
      </c>
      <c r="C23" s="14"/>
      <c r="D23" s="13"/>
      <c r="E23" s="14">
        <v>951</v>
      </c>
      <c r="F23" s="13"/>
    </row>
    <row r="24" spans="2:6" ht="13.5" thickBot="1">
      <c r="B24" s="70" t="s">
        <v>22</v>
      </c>
      <c r="C24" s="69">
        <f>SUM(C6:C23)</f>
        <v>2425</v>
      </c>
      <c r="D24" s="68">
        <f>SUM(D6:D23)</f>
        <v>572</v>
      </c>
      <c r="E24" s="69">
        <f>SUM(E6:E23)</f>
        <v>1738</v>
      </c>
      <c r="F24" s="69">
        <v>1</v>
      </c>
    </row>
    <row r="26" ht="12.75">
      <c r="B26" t="s">
        <v>101</v>
      </c>
    </row>
    <row r="29" ht="12.75">
      <c r="B29" t="s">
        <v>128</v>
      </c>
    </row>
  </sheetData>
  <sheetProtection/>
  <mergeCells count="2">
    <mergeCell ref="C4:D4"/>
    <mergeCell ref="E4:F4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="60" zoomScaleNormal="60" zoomScalePageLayoutView="0" workbookViewId="0" topLeftCell="A2">
      <selection activeCell="AD46" sqref="AD46"/>
    </sheetView>
  </sheetViews>
  <sheetFormatPr defaultColWidth="11.421875" defaultRowHeight="12.75"/>
  <cols>
    <col min="1" max="1" width="11.421875" style="0" customWidth="1"/>
    <col min="2" max="2" width="16.28125" style="0" customWidth="1"/>
    <col min="3" max="3" width="7.8515625" style="0" customWidth="1"/>
    <col min="4" max="4" width="6.8515625" style="0" customWidth="1"/>
    <col min="5" max="5" width="6.7109375" style="0" customWidth="1"/>
    <col min="6" max="6" width="6.8515625" style="0" customWidth="1"/>
    <col min="7" max="8" width="7.28125" style="0" customWidth="1"/>
    <col min="9" max="9" width="7.00390625" style="0" customWidth="1"/>
    <col min="10" max="10" width="7.28125" style="0" customWidth="1"/>
    <col min="11" max="11" width="6.421875" style="0" customWidth="1"/>
    <col min="12" max="12" width="7.28125" style="0" customWidth="1"/>
    <col min="13" max="13" width="7.421875" style="0" customWidth="1"/>
    <col min="14" max="14" width="6.28125" style="0" customWidth="1"/>
    <col min="15" max="15" width="6.140625" style="0" customWidth="1"/>
    <col min="16" max="16" width="6.28125" style="0" customWidth="1"/>
    <col min="17" max="17" width="5.7109375" style="0" customWidth="1"/>
    <col min="18" max="18" width="6.140625" style="0" customWidth="1"/>
    <col min="19" max="19" width="5.28125" style="0" customWidth="1"/>
    <col min="20" max="20" width="5.8515625" style="0" customWidth="1"/>
    <col min="21" max="21" width="6.7109375" style="0" customWidth="1"/>
    <col min="22" max="22" width="6.8515625" style="0" customWidth="1"/>
    <col min="23" max="23" width="6.7109375" style="0" customWidth="1"/>
    <col min="24" max="24" width="6.28125" style="0" customWidth="1"/>
    <col min="25" max="25" width="6.8515625" style="0" customWidth="1"/>
    <col min="26" max="26" width="6.7109375" style="0" customWidth="1"/>
    <col min="27" max="27" width="6.8515625" style="0" customWidth="1"/>
    <col min="28" max="28" width="7.00390625" style="0" customWidth="1"/>
    <col min="29" max="29" width="7.28125" style="0" customWidth="1"/>
    <col min="30" max="30" width="6.421875" style="0" customWidth="1"/>
  </cols>
  <sheetData>
    <row r="1" spans="1:2" ht="15.75">
      <c r="A1" s="3" t="s">
        <v>95</v>
      </c>
      <c r="B1" s="3" t="s">
        <v>127</v>
      </c>
    </row>
    <row r="2" ht="15.75">
      <c r="A2" s="3"/>
    </row>
    <row r="3" ht="15.75">
      <c r="A3" s="3" t="s">
        <v>23</v>
      </c>
    </row>
    <row r="5" ht="14.25">
      <c r="B5" s="4"/>
    </row>
    <row r="6" spans="2:30" ht="13.5" thickBot="1">
      <c r="B6" s="5"/>
      <c r="C6" t="s">
        <v>24</v>
      </c>
      <c r="D6" s="5" t="s">
        <v>25</v>
      </c>
      <c r="E6" s="5" t="s">
        <v>26</v>
      </c>
      <c r="F6" s="5" t="s">
        <v>27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2:30" ht="15.75">
      <c r="B7" s="142"/>
      <c r="C7" s="178"/>
      <c r="D7" s="179"/>
      <c r="E7" s="179"/>
      <c r="F7" s="180"/>
      <c r="G7" s="137"/>
      <c r="H7" s="137"/>
      <c r="I7" s="137"/>
      <c r="J7" s="138"/>
      <c r="K7" s="137"/>
      <c r="L7" s="137"/>
      <c r="M7" s="137"/>
      <c r="N7" s="138"/>
      <c r="O7" s="137"/>
      <c r="P7" s="137"/>
      <c r="Q7" s="137"/>
      <c r="R7" s="138"/>
      <c r="S7" s="137"/>
      <c r="T7" s="137"/>
      <c r="U7" s="137"/>
      <c r="V7" s="137"/>
      <c r="W7" s="139"/>
      <c r="X7" s="137"/>
      <c r="Y7" s="137"/>
      <c r="Z7" s="138"/>
      <c r="AA7" s="137"/>
      <c r="AB7" s="137"/>
      <c r="AC7" s="137"/>
      <c r="AD7" s="138"/>
    </row>
    <row r="8" spans="2:30" ht="16.5" thickBot="1">
      <c r="B8" s="143"/>
      <c r="C8" s="130" t="s">
        <v>28</v>
      </c>
      <c r="D8" s="131"/>
      <c r="E8" s="131"/>
      <c r="F8" s="132"/>
      <c r="G8" s="131" t="s">
        <v>29</v>
      </c>
      <c r="H8" s="131"/>
      <c r="I8" s="131"/>
      <c r="J8" s="132"/>
      <c r="K8" s="131" t="s">
        <v>30</v>
      </c>
      <c r="L8" s="131"/>
      <c r="M8" s="131"/>
      <c r="N8" s="132"/>
      <c r="O8" s="131" t="s">
        <v>31</v>
      </c>
      <c r="P8" s="131"/>
      <c r="Q8" s="131"/>
      <c r="R8" s="132"/>
      <c r="S8" s="131" t="s">
        <v>32</v>
      </c>
      <c r="T8" s="131"/>
      <c r="U8" s="131"/>
      <c r="V8" s="132"/>
      <c r="W8" s="131" t="s">
        <v>33</v>
      </c>
      <c r="X8" s="131"/>
      <c r="Y8" s="131"/>
      <c r="Z8" s="132"/>
      <c r="AA8" s="130" t="s">
        <v>34</v>
      </c>
      <c r="AB8" s="131"/>
      <c r="AC8" s="131"/>
      <c r="AD8" s="132"/>
    </row>
    <row r="9" spans="2:30" ht="15.75">
      <c r="B9" s="142"/>
      <c r="C9" s="46"/>
      <c r="D9" s="46"/>
      <c r="E9" s="46"/>
      <c r="F9" s="50"/>
      <c r="G9" s="46"/>
      <c r="H9" s="46"/>
      <c r="I9" s="46"/>
      <c r="J9" s="50"/>
      <c r="K9" s="46"/>
      <c r="L9" s="46"/>
      <c r="M9" s="46"/>
      <c r="N9" s="50"/>
      <c r="O9" s="46"/>
      <c r="P9" s="46"/>
      <c r="Q9" s="46"/>
      <c r="R9" s="50"/>
      <c r="S9" s="46"/>
      <c r="T9" s="46"/>
      <c r="U9" s="46"/>
      <c r="V9" s="50"/>
      <c r="W9" s="46"/>
      <c r="X9" s="46"/>
      <c r="Y9" s="46"/>
      <c r="Z9" s="50"/>
      <c r="AA9" s="46"/>
      <c r="AB9" s="46"/>
      <c r="AC9" s="46"/>
      <c r="AD9" s="50"/>
    </row>
    <row r="10" spans="2:30" s="6" customFormat="1" ht="16.5" thickBot="1">
      <c r="B10" s="143"/>
      <c r="C10" s="52" t="s">
        <v>35</v>
      </c>
      <c r="D10" s="53" t="s">
        <v>36</v>
      </c>
      <c r="E10" s="53" t="s">
        <v>37</v>
      </c>
      <c r="F10" s="51" t="s">
        <v>38</v>
      </c>
      <c r="G10" s="53" t="s">
        <v>35</v>
      </c>
      <c r="H10" s="53" t="s">
        <v>36</v>
      </c>
      <c r="I10" s="53" t="s">
        <v>37</v>
      </c>
      <c r="J10" s="51" t="s">
        <v>38</v>
      </c>
      <c r="K10" s="53" t="s">
        <v>35</v>
      </c>
      <c r="L10" s="53" t="s">
        <v>36</v>
      </c>
      <c r="M10" s="53" t="s">
        <v>37</v>
      </c>
      <c r="N10" s="51" t="s">
        <v>38</v>
      </c>
      <c r="O10" s="53" t="s">
        <v>35</v>
      </c>
      <c r="P10" s="53" t="s">
        <v>36</v>
      </c>
      <c r="Q10" s="53" t="s">
        <v>37</v>
      </c>
      <c r="R10" s="51" t="s">
        <v>38</v>
      </c>
      <c r="S10" s="53" t="s">
        <v>35</v>
      </c>
      <c r="T10" s="53" t="s">
        <v>36</v>
      </c>
      <c r="U10" s="53" t="s">
        <v>37</v>
      </c>
      <c r="V10" s="51" t="s">
        <v>38</v>
      </c>
      <c r="W10" s="53" t="s">
        <v>35</v>
      </c>
      <c r="X10" s="53" t="s">
        <v>36</v>
      </c>
      <c r="Y10" s="53" t="s">
        <v>37</v>
      </c>
      <c r="Z10" s="51" t="s">
        <v>38</v>
      </c>
      <c r="AA10" s="53" t="s">
        <v>35</v>
      </c>
      <c r="AB10" s="53" t="s">
        <v>36</v>
      </c>
      <c r="AC10" s="53" t="s">
        <v>37</v>
      </c>
      <c r="AD10" s="51" t="s">
        <v>38</v>
      </c>
    </row>
    <row r="11" spans="2:30" ht="15.75" customHeight="1">
      <c r="B11" s="47"/>
      <c r="C11" s="133"/>
      <c r="D11" s="135"/>
      <c r="E11" s="135"/>
      <c r="F11" s="140"/>
      <c r="G11" s="133">
        <v>6</v>
      </c>
      <c r="H11" s="148">
        <v>5.8</v>
      </c>
      <c r="I11" s="135"/>
      <c r="J11" s="140">
        <v>0.2</v>
      </c>
      <c r="K11" s="133"/>
      <c r="L11" s="135"/>
      <c r="M11" s="135"/>
      <c r="N11" s="140"/>
      <c r="O11" s="133"/>
      <c r="P11" s="135"/>
      <c r="Q11" s="135"/>
      <c r="R11" s="140"/>
      <c r="S11" s="133"/>
      <c r="T11" s="135"/>
      <c r="U11" s="135"/>
      <c r="V11" s="140"/>
      <c r="W11" s="133"/>
      <c r="X11" s="135"/>
      <c r="Y11" s="135"/>
      <c r="Z11" s="140"/>
      <c r="AA11" s="133">
        <v>3</v>
      </c>
      <c r="AB11" s="135">
        <v>3</v>
      </c>
      <c r="AC11" s="135"/>
      <c r="AD11" s="140"/>
    </row>
    <row r="12" spans="2:30" ht="15.75" customHeight="1">
      <c r="B12" s="48" t="s">
        <v>39</v>
      </c>
      <c r="C12" s="134"/>
      <c r="D12" s="136"/>
      <c r="E12" s="136"/>
      <c r="F12" s="141"/>
      <c r="G12" s="134"/>
      <c r="H12" s="149"/>
      <c r="I12" s="136"/>
      <c r="J12" s="141"/>
      <c r="K12" s="134"/>
      <c r="L12" s="136"/>
      <c r="M12" s="136"/>
      <c r="N12" s="141"/>
      <c r="O12" s="134"/>
      <c r="P12" s="136"/>
      <c r="Q12" s="136"/>
      <c r="R12" s="141"/>
      <c r="S12" s="134"/>
      <c r="T12" s="136"/>
      <c r="U12" s="136"/>
      <c r="V12" s="141"/>
      <c r="W12" s="134"/>
      <c r="X12" s="136"/>
      <c r="Y12" s="136"/>
      <c r="Z12" s="141"/>
      <c r="AA12" s="134"/>
      <c r="AB12" s="136"/>
      <c r="AC12" s="136"/>
      <c r="AD12" s="141"/>
    </row>
    <row r="13" spans="2:30" ht="15.75" customHeight="1">
      <c r="B13" s="49"/>
      <c r="C13" s="152">
        <v>1</v>
      </c>
      <c r="D13" s="146" t="s">
        <v>131</v>
      </c>
      <c r="E13" s="146"/>
      <c r="F13" s="150"/>
      <c r="G13" s="152">
        <v>8</v>
      </c>
      <c r="H13" s="146">
        <v>7</v>
      </c>
      <c r="I13" s="146"/>
      <c r="J13" s="150">
        <v>1</v>
      </c>
      <c r="K13" s="154">
        <v>1</v>
      </c>
      <c r="L13" s="144">
        <v>1</v>
      </c>
      <c r="M13" s="146"/>
      <c r="N13" s="150"/>
      <c r="O13" s="152">
        <v>1</v>
      </c>
      <c r="P13" s="146">
        <v>1</v>
      </c>
      <c r="Q13" s="146"/>
      <c r="R13" s="150"/>
      <c r="S13" s="152"/>
      <c r="T13" s="146"/>
      <c r="U13" s="146"/>
      <c r="V13" s="150"/>
      <c r="W13" s="152"/>
      <c r="X13" s="146"/>
      <c r="Y13" s="146"/>
      <c r="Z13" s="150"/>
      <c r="AA13" s="152">
        <v>3</v>
      </c>
      <c r="AB13" s="146">
        <v>2</v>
      </c>
      <c r="AC13" s="146">
        <v>1</v>
      </c>
      <c r="AD13" s="150"/>
    </row>
    <row r="14" spans="2:30" ht="15.75" customHeight="1">
      <c r="B14" s="48" t="s">
        <v>40</v>
      </c>
      <c r="C14" s="153"/>
      <c r="D14" s="147"/>
      <c r="E14" s="147"/>
      <c r="F14" s="151"/>
      <c r="G14" s="153"/>
      <c r="H14" s="147"/>
      <c r="I14" s="147"/>
      <c r="J14" s="151"/>
      <c r="K14" s="155"/>
      <c r="L14" s="145"/>
      <c r="M14" s="147"/>
      <c r="N14" s="151"/>
      <c r="O14" s="153"/>
      <c r="P14" s="147"/>
      <c r="Q14" s="147"/>
      <c r="R14" s="151"/>
      <c r="S14" s="153"/>
      <c r="T14" s="147"/>
      <c r="U14" s="147"/>
      <c r="V14" s="151"/>
      <c r="W14" s="153"/>
      <c r="X14" s="147"/>
      <c r="Y14" s="147"/>
      <c r="Z14" s="151"/>
      <c r="AA14" s="153"/>
      <c r="AB14" s="147"/>
      <c r="AC14" s="147"/>
      <c r="AD14" s="151"/>
    </row>
    <row r="15" spans="2:30" ht="15.75" customHeight="1">
      <c r="B15" s="49"/>
      <c r="C15" s="152">
        <v>1</v>
      </c>
      <c r="D15" s="146">
        <v>1</v>
      </c>
      <c r="E15" s="146"/>
      <c r="F15" s="150"/>
      <c r="G15" s="152">
        <v>31</v>
      </c>
      <c r="H15" s="146">
        <v>30</v>
      </c>
      <c r="I15" s="146"/>
      <c r="J15" s="150">
        <v>1</v>
      </c>
      <c r="K15" s="152">
        <v>11</v>
      </c>
      <c r="L15" s="146">
        <v>11</v>
      </c>
      <c r="M15" s="146"/>
      <c r="N15" s="150"/>
      <c r="O15" s="152">
        <v>1</v>
      </c>
      <c r="P15" s="146">
        <v>1</v>
      </c>
      <c r="Q15" s="146"/>
      <c r="R15" s="150"/>
      <c r="S15" s="152">
        <v>4</v>
      </c>
      <c r="T15" s="146">
        <v>4</v>
      </c>
      <c r="U15" s="146"/>
      <c r="V15" s="150"/>
      <c r="W15" s="152"/>
      <c r="X15" s="146"/>
      <c r="Y15" s="146"/>
      <c r="Z15" s="150"/>
      <c r="AA15" s="152">
        <v>20</v>
      </c>
      <c r="AB15" s="146">
        <v>14</v>
      </c>
      <c r="AC15" s="146">
        <v>2</v>
      </c>
      <c r="AD15" s="150">
        <v>4</v>
      </c>
    </row>
    <row r="16" spans="2:30" ht="15.75" customHeight="1">
      <c r="B16" s="48" t="s">
        <v>126</v>
      </c>
      <c r="C16" s="153"/>
      <c r="D16" s="147"/>
      <c r="E16" s="147"/>
      <c r="F16" s="151"/>
      <c r="G16" s="153"/>
      <c r="H16" s="147"/>
      <c r="I16" s="147"/>
      <c r="J16" s="151"/>
      <c r="K16" s="153"/>
      <c r="L16" s="147"/>
      <c r="M16" s="147"/>
      <c r="N16" s="151"/>
      <c r="O16" s="153"/>
      <c r="P16" s="147"/>
      <c r="Q16" s="147"/>
      <c r="R16" s="151"/>
      <c r="S16" s="153"/>
      <c r="T16" s="147"/>
      <c r="U16" s="147"/>
      <c r="V16" s="151"/>
      <c r="W16" s="153"/>
      <c r="X16" s="147"/>
      <c r="Y16" s="147"/>
      <c r="Z16" s="151"/>
      <c r="AA16" s="153"/>
      <c r="AB16" s="147"/>
      <c r="AC16" s="147"/>
      <c r="AD16" s="151"/>
    </row>
    <row r="17" spans="2:30" ht="12" customHeight="1">
      <c r="B17" s="49"/>
      <c r="C17" s="144">
        <v>1</v>
      </c>
      <c r="D17" s="144">
        <v>1</v>
      </c>
      <c r="E17" s="162"/>
      <c r="F17" s="158"/>
      <c r="G17" s="164" t="s">
        <v>158</v>
      </c>
      <c r="H17" s="144">
        <v>1</v>
      </c>
      <c r="I17" s="162">
        <v>1</v>
      </c>
      <c r="J17" s="158"/>
      <c r="K17" s="160">
        <v>0</v>
      </c>
      <c r="L17" s="162"/>
      <c r="M17" s="162"/>
      <c r="N17" s="158"/>
      <c r="O17" s="160">
        <v>0</v>
      </c>
      <c r="P17" s="162"/>
      <c r="Q17" s="162"/>
      <c r="R17" s="166"/>
      <c r="S17" s="156">
        <v>0</v>
      </c>
      <c r="T17" s="162"/>
      <c r="U17" s="162"/>
      <c r="V17" s="158"/>
      <c r="W17" s="160">
        <v>0</v>
      </c>
      <c r="X17" s="162"/>
      <c r="Y17" s="162"/>
      <c r="Z17" s="158"/>
      <c r="AA17" s="160">
        <v>0</v>
      </c>
      <c r="AB17" s="162"/>
      <c r="AC17" s="162"/>
      <c r="AD17" s="166"/>
    </row>
    <row r="18" spans="2:30" ht="15" customHeight="1">
      <c r="B18" s="48" t="s">
        <v>81</v>
      </c>
      <c r="C18" s="145"/>
      <c r="D18" s="145"/>
      <c r="E18" s="163"/>
      <c r="F18" s="159"/>
      <c r="G18" s="165"/>
      <c r="H18" s="145"/>
      <c r="I18" s="163"/>
      <c r="J18" s="159"/>
      <c r="K18" s="161"/>
      <c r="L18" s="163"/>
      <c r="M18" s="163"/>
      <c r="N18" s="159"/>
      <c r="O18" s="161"/>
      <c r="P18" s="163"/>
      <c r="Q18" s="163"/>
      <c r="R18" s="167"/>
      <c r="S18" s="157"/>
      <c r="T18" s="163"/>
      <c r="U18" s="163"/>
      <c r="V18" s="159"/>
      <c r="W18" s="161"/>
      <c r="X18" s="163"/>
      <c r="Y18" s="163"/>
      <c r="Z18" s="159"/>
      <c r="AA18" s="161"/>
      <c r="AB18" s="163"/>
      <c r="AC18" s="163"/>
      <c r="AD18" s="167"/>
    </row>
    <row r="19" spans="2:30" ht="15.75" customHeight="1">
      <c r="B19" s="49"/>
      <c r="C19" s="152">
        <v>1</v>
      </c>
      <c r="D19" s="146">
        <v>1</v>
      </c>
      <c r="E19" s="146"/>
      <c r="F19" s="150"/>
      <c r="G19" s="152">
        <v>4</v>
      </c>
      <c r="H19" s="146">
        <v>4</v>
      </c>
      <c r="I19" s="146"/>
      <c r="J19" s="150"/>
      <c r="K19" s="152"/>
      <c r="L19" s="146"/>
      <c r="M19" s="146"/>
      <c r="N19" s="150"/>
      <c r="O19" s="152"/>
      <c r="P19" s="146"/>
      <c r="Q19" s="146"/>
      <c r="R19" s="150"/>
      <c r="S19" s="152"/>
      <c r="T19" s="146"/>
      <c r="U19" s="146"/>
      <c r="V19" s="150"/>
      <c r="W19" s="152"/>
      <c r="X19" s="146"/>
      <c r="Y19" s="146"/>
      <c r="Z19" s="150"/>
      <c r="AA19" s="152">
        <v>2</v>
      </c>
      <c r="AB19" s="146">
        <v>2</v>
      </c>
      <c r="AC19" s="146"/>
      <c r="AD19" s="150"/>
    </row>
    <row r="20" spans="2:30" ht="15.75" customHeight="1">
      <c r="B20" s="48" t="s">
        <v>41</v>
      </c>
      <c r="C20" s="153"/>
      <c r="D20" s="147"/>
      <c r="E20" s="147"/>
      <c r="F20" s="151"/>
      <c r="G20" s="153"/>
      <c r="H20" s="147"/>
      <c r="I20" s="147"/>
      <c r="J20" s="151"/>
      <c r="K20" s="153"/>
      <c r="L20" s="147"/>
      <c r="M20" s="147"/>
      <c r="N20" s="151"/>
      <c r="O20" s="153"/>
      <c r="P20" s="147"/>
      <c r="Q20" s="147"/>
      <c r="R20" s="151"/>
      <c r="S20" s="153"/>
      <c r="T20" s="147"/>
      <c r="U20" s="147"/>
      <c r="V20" s="151"/>
      <c r="W20" s="153"/>
      <c r="X20" s="147"/>
      <c r="Y20" s="147"/>
      <c r="Z20" s="151"/>
      <c r="AA20" s="153"/>
      <c r="AB20" s="147"/>
      <c r="AC20" s="147"/>
      <c r="AD20" s="151"/>
    </row>
    <row r="21" spans="2:30" ht="15.75" customHeight="1">
      <c r="B21" s="49"/>
      <c r="C21" s="152">
        <v>1</v>
      </c>
      <c r="D21" s="146">
        <v>1</v>
      </c>
      <c r="E21" s="146"/>
      <c r="F21" s="150"/>
      <c r="G21" s="152">
        <v>10</v>
      </c>
      <c r="H21" s="146">
        <v>9</v>
      </c>
      <c r="I21" s="146"/>
      <c r="J21" s="150">
        <v>1</v>
      </c>
      <c r="K21" s="152"/>
      <c r="L21" s="146"/>
      <c r="M21" s="146"/>
      <c r="N21" s="150"/>
      <c r="O21" s="152"/>
      <c r="P21" s="146"/>
      <c r="Q21" s="146"/>
      <c r="R21" s="150"/>
      <c r="S21" s="152"/>
      <c r="T21" s="146"/>
      <c r="U21" s="146"/>
      <c r="V21" s="150"/>
      <c r="W21" s="152"/>
      <c r="X21" s="146"/>
      <c r="Y21" s="146"/>
      <c r="Z21" s="150"/>
      <c r="AA21" s="152">
        <v>5</v>
      </c>
      <c r="AB21" s="146">
        <v>4</v>
      </c>
      <c r="AC21" s="146"/>
      <c r="AD21" s="150">
        <v>1</v>
      </c>
    </row>
    <row r="22" spans="2:30" ht="15.75" customHeight="1">
      <c r="B22" s="48" t="s">
        <v>42</v>
      </c>
      <c r="C22" s="153"/>
      <c r="D22" s="147"/>
      <c r="E22" s="147"/>
      <c r="F22" s="151"/>
      <c r="G22" s="153"/>
      <c r="H22" s="147"/>
      <c r="I22" s="147"/>
      <c r="J22" s="151"/>
      <c r="K22" s="153"/>
      <c r="L22" s="147"/>
      <c r="M22" s="147"/>
      <c r="N22" s="151"/>
      <c r="O22" s="153"/>
      <c r="P22" s="147"/>
      <c r="Q22" s="147"/>
      <c r="R22" s="151"/>
      <c r="S22" s="153"/>
      <c r="T22" s="147"/>
      <c r="U22" s="147"/>
      <c r="V22" s="151"/>
      <c r="W22" s="153"/>
      <c r="X22" s="147"/>
      <c r="Y22" s="147"/>
      <c r="Z22" s="151"/>
      <c r="AA22" s="153"/>
      <c r="AB22" s="147"/>
      <c r="AC22" s="147"/>
      <c r="AD22" s="151"/>
    </row>
    <row r="23" spans="2:30" ht="15.75" customHeight="1">
      <c r="B23" s="49"/>
      <c r="C23" s="152">
        <v>1</v>
      </c>
      <c r="D23" s="146"/>
      <c r="E23" s="146">
        <v>1</v>
      </c>
      <c r="F23" s="150"/>
      <c r="G23" s="154">
        <v>5</v>
      </c>
      <c r="H23" s="144">
        <v>5</v>
      </c>
      <c r="I23" s="146"/>
      <c r="J23" s="150"/>
      <c r="K23" s="152"/>
      <c r="L23" s="146"/>
      <c r="M23" s="146"/>
      <c r="N23" s="150"/>
      <c r="O23" s="152"/>
      <c r="P23" s="146"/>
      <c r="Q23" s="146"/>
      <c r="R23" s="150"/>
      <c r="S23" s="152"/>
      <c r="T23" s="146"/>
      <c r="U23" s="146"/>
      <c r="V23" s="150"/>
      <c r="W23" s="152"/>
      <c r="X23" s="146"/>
      <c r="Y23" s="146"/>
      <c r="Z23" s="150"/>
      <c r="AA23" s="152">
        <v>2</v>
      </c>
      <c r="AB23" s="146">
        <v>2</v>
      </c>
      <c r="AC23" s="146"/>
      <c r="AD23" s="150"/>
    </row>
    <row r="24" spans="2:30" ht="15.75" customHeight="1">
      <c r="B24" s="48" t="s">
        <v>43</v>
      </c>
      <c r="C24" s="153"/>
      <c r="D24" s="147"/>
      <c r="E24" s="147"/>
      <c r="F24" s="151"/>
      <c r="G24" s="155"/>
      <c r="H24" s="145"/>
      <c r="I24" s="147"/>
      <c r="J24" s="151"/>
      <c r="K24" s="153"/>
      <c r="L24" s="147"/>
      <c r="M24" s="147"/>
      <c r="N24" s="151"/>
      <c r="O24" s="153"/>
      <c r="P24" s="147"/>
      <c r="Q24" s="147"/>
      <c r="R24" s="151"/>
      <c r="S24" s="153"/>
      <c r="T24" s="147"/>
      <c r="U24" s="147"/>
      <c r="V24" s="151"/>
      <c r="W24" s="153"/>
      <c r="X24" s="147"/>
      <c r="Y24" s="147"/>
      <c r="Z24" s="151"/>
      <c r="AA24" s="153"/>
      <c r="AB24" s="147"/>
      <c r="AC24" s="147"/>
      <c r="AD24" s="151"/>
    </row>
    <row r="25" spans="2:30" ht="15.75" customHeight="1">
      <c r="B25" s="49"/>
      <c r="C25" s="152">
        <v>1</v>
      </c>
      <c r="D25" s="146">
        <v>1</v>
      </c>
      <c r="E25" s="146"/>
      <c r="F25" s="150"/>
      <c r="G25" s="152">
        <v>4</v>
      </c>
      <c r="H25" s="144">
        <v>4</v>
      </c>
      <c r="I25" s="146"/>
      <c r="J25" s="150"/>
      <c r="K25" s="152"/>
      <c r="L25" s="146"/>
      <c r="M25" s="146"/>
      <c r="N25" s="150"/>
      <c r="O25" s="152"/>
      <c r="P25" s="146"/>
      <c r="Q25" s="146"/>
      <c r="R25" s="150"/>
      <c r="S25" s="152"/>
      <c r="T25" s="146"/>
      <c r="U25" s="146"/>
      <c r="V25" s="150"/>
      <c r="W25" s="152"/>
      <c r="X25" s="146"/>
      <c r="Y25" s="146"/>
      <c r="Z25" s="150"/>
      <c r="AA25" s="152">
        <v>1</v>
      </c>
      <c r="AB25" s="146">
        <v>1</v>
      </c>
      <c r="AC25" s="146"/>
      <c r="AD25" s="150"/>
    </row>
    <row r="26" spans="2:30" ht="15.75" customHeight="1">
      <c r="B26" s="48" t="s">
        <v>44</v>
      </c>
      <c r="C26" s="153"/>
      <c r="D26" s="147"/>
      <c r="E26" s="147"/>
      <c r="F26" s="151"/>
      <c r="G26" s="153"/>
      <c r="H26" s="145"/>
      <c r="I26" s="147"/>
      <c r="J26" s="151"/>
      <c r="K26" s="153"/>
      <c r="L26" s="147"/>
      <c r="M26" s="147"/>
      <c r="N26" s="151"/>
      <c r="O26" s="153"/>
      <c r="P26" s="147"/>
      <c r="Q26" s="147"/>
      <c r="R26" s="151"/>
      <c r="S26" s="153"/>
      <c r="T26" s="147"/>
      <c r="U26" s="147"/>
      <c r="V26" s="151"/>
      <c r="W26" s="153"/>
      <c r="X26" s="147"/>
      <c r="Y26" s="147"/>
      <c r="Z26" s="151"/>
      <c r="AA26" s="153"/>
      <c r="AB26" s="147"/>
      <c r="AC26" s="147"/>
      <c r="AD26" s="151"/>
    </row>
    <row r="27" spans="2:31" ht="15.75" customHeight="1">
      <c r="B27" s="49"/>
      <c r="C27" s="152">
        <v>1</v>
      </c>
      <c r="D27" s="146">
        <v>1</v>
      </c>
      <c r="E27" s="146">
        <v>0</v>
      </c>
      <c r="F27" s="150">
        <v>0</v>
      </c>
      <c r="G27" s="152">
        <v>6</v>
      </c>
      <c r="H27" s="146">
        <v>4</v>
      </c>
      <c r="I27" s="146">
        <v>0.3</v>
      </c>
      <c r="J27" s="150">
        <v>1.7</v>
      </c>
      <c r="K27" s="152">
        <v>0</v>
      </c>
      <c r="L27" s="146">
        <v>0</v>
      </c>
      <c r="M27" s="146">
        <v>0</v>
      </c>
      <c r="N27" s="150">
        <v>0</v>
      </c>
      <c r="O27" s="152">
        <v>0</v>
      </c>
      <c r="P27" s="146">
        <v>0</v>
      </c>
      <c r="Q27" s="146">
        <v>0</v>
      </c>
      <c r="R27" s="150">
        <v>0</v>
      </c>
      <c r="S27" s="152">
        <v>0</v>
      </c>
      <c r="T27" s="146">
        <v>0</v>
      </c>
      <c r="U27" s="146">
        <v>0</v>
      </c>
      <c r="V27" s="150">
        <v>0</v>
      </c>
      <c r="W27" s="152">
        <v>0</v>
      </c>
      <c r="X27" s="146">
        <v>0</v>
      </c>
      <c r="Y27" s="146">
        <v>0</v>
      </c>
      <c r="Z27" s="150"/>
      <c r="AA27" s="152">
        <v>3</v>
      </c>
      <c r="AB27" s="146">
        <v>2</v>
      </c>
      <c r="AC27" s="146">
        <v>1</v>
      </c>
      <c r="AD27" s="150">
        <v>0</v>
      </c>
      <c r="AE27" t="s">
        <v>143</v>
      </c>
    </row>
    <row r="28" spans="2:30" ht="15.75" customHeight="1">
      <c r="B28" s="48" t="s">
        <v>45</v>
      </c>
      <c r="C28" s="153"/>
      <c r="D28" s="147"/>
      <c r="E28" s="147"/>
      <c r="F28" s="151"/>
      <c r="G28" s="153"/>
      <c r="H28" s="147"/>
      <c r="I28" s="147"/>
      <c r="J28" s="151"/>
      <c r="K28" s="153"/>
      <c r="L28" s="147"/>
      <c r="M28" s="147"/>
      <c r="N28" s="151"/>
      <c r="O28" s="153"/>
      <c r="P28" s="147"/>
      <c r="Q28" s="147"/>
      <c r="R28" s="151"/>
      <c r="S28" s="153"/>
      <c r="T28" s="147"/>
      <c r="U28" s="147"/>
      <c r="V28" s="151"/>
      <c r="W28" s="153"/>
      <c r="X28" s="147"/>
      <c r="Y28" s="147"/>
      <c r="Z28" s="151"/>
      <c r="AA28" s="153"/>
      <c r="AB28" s="147"/>
      <c r="AC28" s="147"/>
      <c r="AD28" s="151"/>
    </row>
    <row r="29" spans="2:30" ht="15.75" customHeight="1">
      <c r="B29" s="49"/>
      <c r="C29" s="154">
        <v>1</v>
      </c>
      <c r="D29" s="144">
        <v>1</v>
      </c>
      <c r="E29" s="144"/>
      <c r="F29" s="168"/>
      <c r="G29" s="152">
        <v>10</v>
      </c>
      <c r="H29" s="146">
        <v>10</v>
      </c>
      <c r="I29" s="146"/>
      <c r="J29" s="150"/>
      <c r="K29" s="152" t="s">
        <v>145</v>
      </c>
      <c r="L29" s="146">
        <v>1</v>
      </c>
      <c r="M29" s="146"/>
      <c r="N29" s="150"/>
      <c r="O29" s="152"/>
      <c r="P29" s="146"/>
      <c r="Q29" s="146"/>
      <c r="R29" s="150"/>
      <c r="S29" s="152"/>
      <c r="T29" s="146"/>
      <c r="U29" s="146"/>
      <c r="V29" s="150"/>
      <c r="W29" s="152"/>
      <c r="X29" s="146"/>
      <c r="Y29" s="146"/>
      <c r="Z29" s="150"/>
      <c r="AA29" s="152">
        <v>5</v>
      </c>
      <c r="AB29" s="146">
        <v>5</v>
      </c>
      <c r="AC29" s="146"/>
      <c r="AD29" s="150"/>
    </row>
    <row r="30" spans="2:30" ht="15.75" customHeight="1">
      <c r="B30" s="48" t="s">
        <v>46</v>
      </c>
      <c r="C30" s="155"/>
      <c r="D30" s="145"/>
      <c r="E30" s="145"/>
      <c r="F30" s="169"/>
      <c r="G30" s="153"/>
      <c r="H30" s="147"/>
      <c r="I30" s="147"/>
      <c r="J30" s="151"/>
      <c r="K30" s="153"/>
      <c r="L30" s="147"/>
      <c r="M30" s="147"/>
      <c r="N30" s="151"/>
      <c r="O30" s="153"/>
      <c r="P30" s="147"/>
      <c r="Q30" s="147"/>
      <c r="R30" s="151"/>
      <c r="S30" s="153"/>
      <c r="T30" s="147"/>
      <c r="U30" s="147"/>
      <c r="V30" s="151"/>
      <c r="W30" s="153"/>
      <c r="X30" s="147"/>
      <c r="Y30" s="147"/>
      <c r="Z30" s="151"/>
      <c r="AA30" s="153"/>
      <c r="AB30" s="147"/>
      <c r="AC30" s="147"/>
      <c r="AD30" s="151"/>
    </row>
    <row r="31" spans="2:30" ht="15.75" customHeight="1">
      <c r="B31" s="49"/>
      <c r="C31" s="152">
        <v>1</v>
      </c>
      <c r="D31" s="146">
        <v>1</v>
      </c>
      <c r="E31" s="146"/>
      <c r="F31" s="150"/>
      <c r="G31" s="152">
        <v>11</v>
      </c>
      <c r="H31" s="146">
        <v>11</v>
      </c>
      <c r="I31" s="146"/>
      <c r="J31" s="150"/>
      <c r="K31" s="152">
        <v>2</v>
      </c>
      <c r="L31" s="146">
        <v>2</v>
      </c>
      <c r="M31" s="146"/>
      <c r="N31" s="150"/>
      <c r="O31" s="152">
        <v>0</v>
      </c>
      <c r="P31" s="146"/>
      <c r="Q31" s="146"/>
      <c r="R31" s="150"/>
      <c r="S31" s="152">
        <v>3</v>
      </c>
      <c r="T31" s="146">
        <v>3</v>
      </c>
      <c r="U31" s="146"/>
      <c r="V31" s="150"/>
      <c r="W31" s="152">
        <v>4</v>
      </c>
      <c r="X31" s="146">
        <v>4</v>
      </c>
      <c r="Y31" s="146"/>
      <c r="Z31" s="150"/>
      <c r="AA31" s="152">
        <v>8</v>
      </c>
      <c r="AB31" s="146">
        <v>8</v>
      </c>
      <c r="AC31" s="146"/>
      <c r="AD31" s="150"/>
    </row>
    <row r="32" spans="2:30" ht="15.75" customHeight="1">
      <c r="B32" s="48" t="s">
        <v>47</v>
      </c>
      <c r="C32" s="153"/>
      <c r="D32" s="147"/>
      <c r="E32" s="147"/>
      <c r="F32" s="151"/>
      <c r="G32" s="153"/>
      <c r="H32" s="147"/>
      <c r="I32" s="147"/>
      <c r="J32" s="151"/>
      <c r="K32" s="153"/>
      <c r="L32" s="147"/>
      <c r="M32" s="147"/>
      <c r="N32" s="151"/>
      <c r="O32" s="153"/>
      <c r="P32" s="147"/>
      <c r="Q32" s="147"/>
      <c r="R32" s="151"/>
      <c r="S32" s="153"/>
      <c r="T32" s="147"/>
      <c r="U32" s="147"/>
      <c r="V32" s="151"/>
      <c r="W32" s="153"/>
      <c r="X32" s="147"/>
      <c r="Y32" s="147"/>
      <c r="Z32" s="151"/>
      <c r="AA32" s="153"/>
      <c r="AB32" s="147"/>
      <c r="AC32" s="147"/>
      <c r="AD32" s="151"/>
    </row>
    <row r="33" spans="2:30" ht="15.75" customHeight="1">
      <c r="B33" s="49"/>
      <c r="C33" s="154">
        <v>1</v>
      </c>
      <c r="D33" s="144">
        <v>1</v>
      </c>
      <c r="E33" s="144" t="s">
        <v>135</v>
      </c>
      <c r="F33" s="168"/>
      <c r="G33" s="154">
        <v>3</v>
      </c>
      <c r="H33" s="144">
        <v>3</v>
      </c>
      <c r="I33" s="144"/>
      <c r="J33" s="168"/>
      <c r="K33" s="154">
        <v>0</v>
      </c>
      <c r="L33" s="144"/>
      <c r="M33" s="144"/>
      <c r="N33" s="168"/>
      <c r="O33" s="154">
        <v>0</v>
      </c>
      <c r="P33" s="144"/>
      <c r="Q33" s="144"/>
      <c r="R33" s="168"/>
      <c r="S33" s="154">
        <v>0</v>
      </c>
      <c r="T33" s="144"/>
      <c r="U33" s="144"/>
      <c r="V33" s="168"/>
      <c r="W33" s="154">
        <v>0</v>
      </c>
      <c r="X33" s="144"/>
      <c r="Y33" s="144"/>
      <c r="Z33" s="168"/>
      <c r="AA33" s="154">
        <v>1</v>
      </c>
      <c r="AB33" s="144">
        <v>0</v>
      </c>
      <c r="AC33" s="144" t="s">
        <v>138</v>
      </c>
      <c r="AD33" s="168">
        <v>1</v>
      </c>
    </row>
    <row r="34" spans="2:30" ht="15.75" customHeight="1">
      <c r="B34" s="48" t="s">
        <v>48</v>
      </c>
      <c r="C34" s="155"/>
      <c r="D34" s="145"/>
      <c r="E34" s="145"/>
      <c r="F34" s="169"/>
      <c r="G34" s="155"/>
      <c r="H34" s="145"/>
      <c r="I34" s="145"/>
      <c r="J34" s="169"/>
      <c r="K34" s="155"/>
      <c r="L34" s="145"/>
      <c r="M34" s="145"/>
      <c r="N34" s="169"/>
      <c r="O34" s="155"/>
      <c r="P34" s="145"/>
      <c r="Q34" s="145"/>
      <c r="R34" s="169"/>
      <c r="S34" s="155"/>
      <c r="T34" s="145"/>
      <c r="U34" s="145"/>
      <c r="V34" s="169"/>
      <c r="W34" s="155"/>
      <c r="X34" s="145"/>
      <c r="Y34" s="145"/>
      <c r="Z34" s="169"/>
      <c r="AA34" s="155"/>
      <c r="AB34" s="145"/>
      <c r="AC34" s="145"/>
      <c r="AD34" s="169"/>
    </row>
    <row r="35" spans="2:30" ht="15.75" customHeight="1">
      <c r="B35" s="49"/>
      <c r="C35" s="152">
        <v>1</v>
      </c>
      <c r="D35" s="146">
        <v>1</v>
      </c>
      <c r="E35" s="146"/>
      <c r="F35" s="150"/>
      <c r="G35" s="152">
        <v>1</v>
      </c>
      <c r="H35" s="146">
        <v>0.8</v>
      </c>
      <c r="I35" s="146"/>
      <c r="J35" s="150">
        <v>0.2</v>
      </c>
      <c r="K35" s="152"/>
      <c r="L35" s="146"/>
      <c r="M35" s="146"/>
      <c r="N35" s="150"/>
      <c r="O35" s="152"/>
      <c r="P35" s="146"/>
      <c r="Q35" s="146"/>
      <c r="R35" s="150"/>
      <c r="S35" s="152"/>
      <c r="T35" s="146"/>
      <c r="U35" s="146"/>
      <c r="V35" s="150"/>
      <c r="W35" s="152"/>
      <c r="X35" s="146"/>
      <c r="Y35" s="146"/>
      <c r="Z35" s="150"/>
      <c r="AA35" s="152"/>
      <c r="AB35" s="146"/>
      <c r="AC35" s="146"/>
      <c r="AD35" s="150"/>
    </row>
    <row r="36" spans="2:30" ht="15.75" customHeight="1">
      <c r="B36" s="48" t="s">
        <v>49</v>
      </c>
      <c r="C36" s="153"/>
      <c r="D36" s="147"/>
      <c r="E36" s="147"/>
      <c r="F36" s="151"/>
      <c r="G36" s="153"/>
      <c r="H36" s="147"/>
      <c r="I36" s="147"/>
      <c r="J36" s="151"/>
      <c r="K36" s="153"/>
      <c r="L36" s="147"/>
      <c r="M36" s="147"/>
      <c r="N36" s="151"/>
      <c r="O36" s="153"/>
      <c r="P36" s="147"/>
      <c r="Q36" s="147"/>
      <c r="R36" s="151"/>
      <c r="S36" s="153"/>
      <c r="T36" s="147"/>
      <c r="U36" s="147"/>
      <c r="V36" s="151"/>
      <c r="W36" s="153"/>
      <c r="X36" s="147"/>
      <c r="Y36" s="147"/>
      <c r="Z36" s="151"/>
      <c r="AA36" s="153"/>
      <c r="AB36" s="147"/>
      <c r="AC36" s="147"/>
      <c r="AD36" s="151"/>
    </row>
    <row r="37" spans="2:30" ht="15.75" customHeight="1">
      <c r="B37" s="49"/>
      <c r="C37" s="171"/>
      <c r="D37" s="172"/>
      <c r="E37" s="172"/>
      <c r="F37" s="170"/>
      <c r="G37" s="171">
        <v>2</v>
      </c>
      <c r="H37" s="172">
        <v>2</v>
      </c>
      <c r="I37" s="172"/>
      <c r="J37" s="170"/>
      <c r="K37" s="171"/>
      <c r="L37" s="172"/>
      <c r="M37" s="172"/>
      <c r="N37" s="170"/>
      <c r="O37" s="171"/>
      <c r="P37" s="172"/>
      <c r="Q37" s="172"/>
      <c r="R37" s="170"/>
      <c r="S37" s="171"/>
      <c r="T37" s="172"/>
      <c r="U37" s="172"/>
      <c r="V37" s="170"/>
      <c r="W37" s="171"/>
      <c r="X37" s="172"/>
      <c r="Y37" s="172"/>
      <c r="Z37" s="170"/>
      <c r="AA37" s="171"/>
      <c r="AB37" s="172"/>
      <c r="AC37" s="172"/>
      <c r="AD37" s="170"/>
    </row>
    <row r="38" spans="2:30" ht="15.75" customHeight="1">
      <c r="B38" s="48" t="s">
        <v>50</v>
      </c>
      <c r="C38" s="134"/>
      <c r="D38" s="136"/>
      <c r="E38" s="136"/>
      <c r="F38" s="141"/>
      <c r="G38" s="134"/>
      <c r="H38" s="136"/>
      <c r="I38" s="136"/>
      <c r="J38" s="141"/>
      <c r="K38" s="134"/>
      <c r="L38" s="136"/>
      <c r="M38" s="136"/>
      <c r="N38" s="141"/>
      <c r="O38" s="134"/>
      <c r="P38" s="136"/>
      <c r="Q38" s="136"/>
      <c r="R38" s="141"/>
      <c r="S38" s="134"/>
      <c r="T38" s="136"/>
      <c r="U38" s="136"/>
      <c r="V38" s="141"/>
      <c r="W38" s="134"/>
      <c r="X38" s="136"/>
      <c r="Y38" s="136"/>
      <c r="Z38" s="141"/>
      <c r="AA38" s="134"/>
      <c r="AB38" s="136"/>
      <c r="AC38" s="136"/>
      <c r="AD38" s="141"/>
    </row>
    <row r="39" spans="2:30" ht="15.75" customHeight="1">
      <c r="B39" s="49"/>
      <c r="C39" s="152">
        <v>1</v>
      </c>
      <c r="D39" s="146">
        <v>1</v>
      </c>
      <c r="E39" s="146"/>
      <c r="F39" s="150"/>
      <c r="G39" s="152">
        <v>12</v>
      </c>
      <c r="H39" s="146">
        <v>5</v>
      </c>
      <c r="I39" s="146">
        <v>6</v>
      </c>
      <c r="J39" s="150">
        <v>1</v>
      </c>
      <c r="K39" s="152"/>
      <c r="L39" s="146"/>
      <c r="M39" s="146"/>
      <c r="N39" s="150"/>
      <c r="O39" s="152"/>
      <c r="P39" s="146"/>
      <c r="Q39" s="146"/>
      <c r="R39" s="150"/>
      <c r="S39" s="152">
        <v>2</v>
      </c>
      <c r="T39" s="146">
        <v>2</v>
      </c>
      <c r="U39" s="146"/>
      <c r="V39" s="150"/>
      <c r="W39" s="152">
        <v>2</v>
      </c>
      <c r="X39" s="146">
        <v>1</v>
      </c>
      <c r="Y39" s="146"/>
      <c r="Z39" s="150">
        <v>1</v>
      </c>
      <c r="AA39" s="152">
        <v>8</v>
      </c>
      <c r="AB39" s="146">
        <v>1</v>
      </c>
      <c r="AC39" s="146">
        <v>7</v>
      </c>
      <c r="AD39" s="150"/>
    </row>
    <row r="40" spans="2:30" ht="15.75" customHeight="1">
      <c r="B40" s="48" t="s">
        <v>51</v>
      </c>
      <c r="C40" s="153"/>
      <c r="D40" s="147"/>
      <c r="E40" s="147"/>
      <c r="F40" s="151"/>
      <c r="G40" s="153"/>
      <c r="H40" s="147"/>
      <c r="I40" s="147"/>
      <c r="J40" s="151"/>
      <c r="K40" s="153"/>
      <c r="L40" s="147"/>
      <c r="M40" s="147"/>
      <c r="N40" s="151"/>
      <c r="O40" s="153"/>
      <c r="P40" s="147"/>
      <c r="Q40" s="147"/>
      <c r="R40" s="151"/>
      <c r="S40" s="153"/>
      <c r="T40" s="147"/>
      <c r="U40" s="147"/>
      <c r="V40" s="151"/>
      <c r="W40" s="153"/>
      <c r="X40" s="147"/>
      <c r="Y40" s="147"/>
      <c r="Z40" s="151"/>
      <c r="AA40" s="153"/>
      <c r="AB40" s="147"/>
      <c r="AC40" s="147"/>
      <c r="AD40" s="151"/>
    </row>
    <row r="41" spans="2:30" ht="15.75" customHeight="1">
      <c r="B41" s="49"/>
      <c r="C41" s="152">
        <v>1</v>
      </c>
      <c r="D41" s="146">
        <v>1</v>
      </c>
      <c r="E41" s="146"/>
      <c r="F41" s="150"/>
      <c r="G41" s="152">
        <v>4</v>
      </c>
      <c r="H41" s="146">
        <v>3</v>
      </c>
      <c r="I41" s="146"/>
      <c r="J41" s="150"/>
      <c r="K41" s="152">
        <v>1</v>
      </c>
      <c r="L41" s="146">
        <v>1</v>
      </c>
      <c r="M41" s="146"/>
      <c r="N41" s="150"/>
      <c r="O41" s="152">
        <v>0</v>
      </c>
      <c r="P41" s="146"/>
      <c r="Q41" s="146"/>
      <c r="R41" s="150"/>
      <c r="S41" s="152">
        <v>0</v>
      </c>
      <c r="T41" s="146"/>
      <c r="U41" s="146"/>
      <c r="V41" s="150"/>
      <c r="W41" s="152">
        <v>0</v>
      </c>
      <c r="X41" s="146"/>
      <c r="Y41" s="146"/>
      <c r="Z41" s="150"/>
      <c r="AA41" s="152">
        <v>2</v>
      </c>
      <c r="AB41" s="146">
        <v>3</v>
      </c>
      <c r="AC41" s="146"/>
      <c r="AD41" s="150"/>
    </row>
    <row r="42" spans="2:31" ht="15.75" customHeight="1">
      <c r="B42" s="48" t="s">
        <v>52</v>
      </c>
      <c r="C42" s="153"/>
      <c r="D42" s="147"/>
      <c r="E42" s="147"/>
      <c r="F42" s="151"/>
      <c r="G42" s="153"/>
      <c r="H42" s="147"/>
      <c r="I42" s="147"/>
      <c r="J42" s="151"/>
      <c r="K42" s="153"/>
      <c r="L42" s="147"/>
      <c r="M42" s="147"/>
      <c r="N42" s="151"/>
      <c r="O42" s="153"/>
      <c r="P42" s="147"/>
      <c r="Q42" s="147"/>
      <c r="R42" s="151"/>
      <c r="S42" s="153"/>
      <c r="T42" s="147"/>
      <c r="U42" s="147"/>
      <c r="V42" s="151"/>
      <c r="W42" s="153"/>
      <c r="X42" s="147"/>
      <c r="Y42" s="147"/>
      <c r="Z42" s="151"/>
      <c r="AA42" s="153"/>
      <c r="AB42" s="147"/>
      <c r="AC42" s="147"/>
      <c r="AD42" s="151"/>
      <c r="AE42" s="43" t="s">
        <v>153</v>
      </c>
    </row>
    <row r="43" spans="2:30" ht="15.75" customHeight="1">
      <c r="B43" s="49"/>
      <c r="C43" s="173">
        <v>1</v>
      </c>
      <c r="D43" s="146">
        <v>1</v>
      </c>
      <c r="E43" s="146"/>
      <c r="F43" s="150"/>
      <c r="G43" s="152">
        <v>9</v>
      </c>
      <c r="H43" s="146">
        <v>8</v>
      </c>
      <c r="I43" s="146">
        <v>1</v>
      </c>
      <c r="J43" s="150"/>
      <c r="K43" s="152">
        <v>1</v>
      </c>
      <c r="L43" s="146">
        <v>1</v>
      </c>
      <c r="M43" s="146"/>
      <c r="N43" s="150"/>
      <c r="O43" s="152"/>
      <c r="P43" s="146"/>
      <c r="Q43" s="146"/>
      <c r="R43" s="150"/>
      <c r="S43" s="152">
        <v>4</v>
      </c>
      <c r="T43" s="146">
        <v>4</v>
      </c>
      <c r="U43" s="146"/>
      <c r="V43" s="150"/>
      <c r="W43" s="152"/>
      <c r="X43" s="146"/>
      <c r="Y43" s="146"/>
      <c r="Z43" s="150"/>
      <c r="AA43" s="152">
        <v>7</v>
      </c>
      <c r="AB43" s="146">
        <v>5</v>
      </c>
      <c r="AC43" s="146">
        <v>2</v>
      </c>
      <c r="AD43" s="150"/>
    </row>
    <row r="44" spans="2:30" ht="16.5" customHeight="1" thickBot="1">
      <c r="B44" s="54" t="s">
        <v>53</v>
      </c>
      <c r="C44" s="174"/>
      <c r="D44" s="175"/>
      <c r="E44" s="175"/>
      <c r="F44" s="176"/>
      <c r="G44" s="177"/>
      <c r="H44" s="175"/>
      <c r="I44" s="175"/>
      <c r="J44" s="176"/>
      <c r="K44" s="177"/>
      <c r="L44" s="175"/>
      <c r="M44" s="175"/>
      <c r="N44" s="176"/>
      <c r="O44" s="177"/>
      <c r="P44" s="175"/>
      <c r="Q44" s="175"/>
      <c r="R44" s="176"/>
      <c r="S44" s="177"/>
      <c r="T44" s="175"/>
      <c r="U44" s="175"/>
      <c r="V44" s="176"/>
      <c r="W44" s="177"/>
      <c r="X44" s="175"/>
      <c r="Y44" s="175"/>
      <c r="Z44" s="176"/>
      <c r="AA44" s="177"/>
      <c r="AB44" s="175"/>
      <c r="AC44" s="175"/>
      <c r="AD44" s="176"/>
    </row>
    <row r="45" spans="2:31" ht="33.75" customHeight="1" thickBot="1">
      <c r="B45" s="60" t="s">
        <v>22</v>
      </c>
      <c r="C45" s="61">
        <f>SUM(C11:C44)</f>
        <v>15</v>
      </c>
      <c r="D45" s="62">
        <v>14</v>
      </c>
      <c r="E45" s="63">
        <v>1</v>
      </c>
      <c r="F45" s="64"/>
      <c r="G45" s="65">
        <v>128</v>
      </c>
      <c r="H45" s="125" t="s">
        <v>160</v>
      </c>
      <c r="I45" s="63">
        <v>8.3</v>
      </c>
      <c r="J45" s="64">
        <v>6.1</v>
      </c>
      <c r="K45" s="65">
        <v>17</v>
      </c>
      <c r="L45" s="66">
        <v>17</v>
      </c>
      <c r="M45" s="66"/>
      <c r="N45" s="62"/>
      <c r="O45" s="61">
        <v>2</v>
      </c>
      <c r="P45" s="62">
        <v>2</v>
      </c>
      <c r="Q45" s="66"/>
      <c r="R45" s="67"/>
      <c r="S45" s="65">
        <v>13</v>
      </c>
      <c r="T45" s="63">
        <v>13</v>
      </c>
      <c r="U45" s="63"/>
      <c r="V45" s="64"/>
      <c r="W45" s="62">
        <v>6</v>
      </c>
      <c r="X45" s="63">
        <v>5</v>
      </c>
      <c r="Y45" s="66"/>
      <c r="Z45" s="67">
        <v>1</v>
      </c>
      <c r="AA45" s="65">
        <f>SUM(AA11:AA44)</f>
        <v>70</v>
      </c>
      <c r="AB45" s="63">
        <f>SUM(AB11:AB44)</f>
        <v>52</v>
      </c>
      <c r="AC45" s="63">
        <v>12</v>
      </c>
      <c r="AD45" s="64">
        <v>6</v>
      </c>
      <c r="AE45" s="59"/>
    </row>
    <row r="46" spans="2:31" ht="15">
      <c r="B46" s="56" t="s">
        <v>101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2:31" ht="1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2:31" ht="15">
      <c r="B48" s="56"/>
      <c r="C48" s="56" t="s">
        <v>132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2:31" ht="1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2:31" ht="15">
      <c r="B50" s="56"/>
      <c r="C50" s="144" t="s">
        <v>135</v>
      </c>
      <c r="D50" s="56" t="s">
        <v>148</v>
      </c>
      <c r="E50" s="56"/>
      <c r="F50" s="56"/>
      <c r="G50" s="144" t="s">
        <v>138</v>
      </c>
      <c r="H50" s="56" t="s">
        <v>149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2:31" ht="15">
      <c r="B51" s="56"/>
      <c r="C51" s="145"/>
      <c r="D51" s="56"/>
      <c r="E51" s="56"/>
      <c r="F51" s="56"/>
      <c r="G51" s="14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2:31" ht="15.75">
      <c r="B52" s="56"/>
      <c r="C52" s="56"/>
      <c r="D52" s="56"/>
      <c r="E52" s="56"/>
      <c r="F52" s="3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2:31" ht="15.75">
      <c r="B53" s="56"/>
      <c r="C53" s="56" t="s">
        <v>159</v>
      </c>
      <c r="D53" s="56"/>
      <c r="E53" s="56"/>
      <c r="F53" s="3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2:31" ht="1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2:31" ht="1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</sheetData>
  <sheetProtection/>
  <mergeCells count="494">
    <mergeCell ref="C50:C51"/>
    <mergeCell ref="G50:G51"/>
    <mergeCell ref="X43:X44"/>
    <mergeCell ref="Y43:Y44"/>
    <mergeCell ref="N43:N44"/>
    <mergeCell ref="O43:O44"/>
    <mergeCell ref="V43:V44"/>
    <mergeCell ref="W43:W44"/>
    <mergeCell ref="L43:L44"/>
    <mergeCell ref="M43:M44"/>
    <mergeCell ref="AD43:AD44"/>
    <mergeCell ref="B7:B8"/>
    <mergeCell ref="C7:F7"/>
    <mergeCell ref="G7:J7"/>
    <mergeCell ref="K7:N7"/>
    <mergeCell ref="O7:R7"/>
    <mergeCell ref="H43:H44"/>
    <mergeCell ref="I43:I44"/>
    <mergeCell ref="J43:J44"/>
    <mergeCell ref="K43:K44"/>
    <mergeCell ref="AB43:AB44"/>
    <mergeCell ref="AC43:AC44"/>
    <mergeCell ref="P43:P44"/>
    <mergeCell ref="Q43:Q44"/>
    <mergeCell ref="R43:R44"/>
    <mergeCell ref="S43:S44"/>
    <mergeCell ref="Z43:Z44"/>
    <mergeCell ref="AA43:AA44"/>
    <mergeCell ref="T43:T44"/>
    <mergeCell ref="U43:U44"/>
    <mergeCell ref="J41:J42"/>
    <mergeCell ref="K41:K42"/>
    <mergeCell ref="L41:L42"/>
    <mergeCell ref="M41:M42"/>
    <mergeCell ref="AD41:AD42"/>
    <mergeCell ref="C43:C44"/>
    <mergeCell ref="D43:D44"/>
    <mergeCell ref="E43:E44"/>
    <mergeCell ref="F43:F44"/>
    <mergeCell ref="G43:G44"/>
    <mergeCell ref="X41:X42"/>
    <mergeCell ref="Y41:Y42"/>
    <mergeCell ref="N41:N42"/>
    <mergeCell ref="O41:O42"/>
    <mergeCell ref="P41:P42"/>
    <mergeCell ref="Q41:Q42"/>
    <mergeCell ref="V41:V42"/>
    <mergeCell ref="W41:W42"/>
    <mergeCell ref="X39:X40"/>
    <mergeCell ref="Y39:Y40"/>
    <mergeCell ref="AB41:AB42"/>
    <mergeCell ref="AC41:AC42"/>
    <mergeCell ref="Z41:Z42"/>
    <mergeCell ref="AA41:AA42"/>
    <mergeCell ref="AB39:AB40"/>
    <mergeCell ref="AC39:AC40"/>
    <mergeCell ref="Z39:Z40"/>
    <mergeCell ref="AA39:AA40"/>
    <mergeCell ref="T39:T40"/>
    <mergeCell ref="U39:U40"/>
    <mergeCell ref="R41:R42"/>
    <mergeCell ref="S41:S42"/>
    <mergeCell ref="R39:R40"/>
    <mergeCell ref="S39:S40"/>
    <mergeCell ref="T41:T42"/>
    <mergeCell ref="U41:U42"/>
    <mergeCell ref="AD39:AD40"/>
    <mergeCell ref="C41:C42"/>
    <mergeCell ref="D41:D42"/>
    <mergeCell ref="E41:E42"/>
    <mergeCell ref="F41:F42"/>
    <mergeCell ref="G41:G42"/>
    <mergeCell ref="H41:H42"/>
    <mergeCell ref="I41:I42"/>
    <mergeCell ref="L39:L40"/>
    <mergeCell ref="M39:M40"/>
    <mergeCell ref="AD37:AD38"/>
    <mergeCell ref="C39:C40"/>
    <mergeCell ref="D39:D40"/>
    <mergeCell ref="E39:E40"/>
    <mergeCell ref="F39:F40"/>
    <mergeCell ref="G39:G40"/>
    <mergeCell ref="V39:V40"/>
    <mergeCell ref="W39:W40"/>
    <mergeCell ref="P39:P40"/>
    <mergeCell ref="Q39:Q40"/>
    <mergeCell ref="J37:J38"/>
    <mergeCell ref="K37:K38"/>
    <mergeCell ref="X37:X38"/>
    <mergeCell ref="Y37:Y38"/>
    <mergeCell ref="R37:R38"/>
    <mergeCell ref="S37:S38"/>
    <mergeCell ref="T37:T38"/>
    <mergeCell ref="U37:U38"/>
    <mergeCell ref="V37:V38"/>
    <mergeCell ref="W37:W38"/>
    <mergeCell ref="H39:H40"/>
    <mergeCell ref="I39:I40"/>
    <mergeCell ref="J39:J40"/>
    <mergeCell ref="K39:K40"/>
    <mergeCell ref="N39:N40"/>
    <mergeCell ref="O39:O40"/>
    <mergeCell ref="AD35:AD36"/>
    <mergeCell ref="C37:C38"/>
    <mergeCell ref="D37:D38"/>
    <mergeCell ref="E37:E38"/>
    <mergeCell ref="F37:F38"/>
    <mergeCell ref="G37:G38"/>
    <mergeCell ref="P37:P38"/>
    <mergeCell ref="Q37:Q38"/>
    <mergeCell ref="AB37:AB38"/>
    <mergeCell ref="AC37:AC38"/>
    <mergeCell ref="X35:X36"/>
    <mergeCell ref="Y35:Y36"/>
    <mergeCell ref="Z37:Z38"/>
    <mergeCell ref="AA37:AA38"/>
    <mergeCell ref="AB35:AB36"/>
    <mergeCell ref="AC35:AC36"/>
    <mergeCell ref="Z35:Z36"/>
    <mergeCell ref="AA35:AA36"/>
    <mergeCell ref="N35:N36"/>
    <mergeCell ref="O35:O36"/>
    <mergeCell ref="V35:V36"/>
    <mergeCell ref="W35:W36"/>
    <mergeCell ref="R35:R36"/>
    <mergeCell ref="S35:S36"/>
    <mergeCell ref="T35:T36"/>
    <mergeCell ref="U35:U36"/>
    <mergeCell ref="N37:N38"/>
    <mergeCell ref="O37:O38"/>
    <mergeCell ref="H35:H36"/>
    <mergeCell ref="I35:I36"/>
    <mergeCell ref="H37:H38"/>
    <mergeCell ref="I37:I38"/>
    <mergeCell ref="L37:L38"/>
    <mergeCell ref="M37:M38"/>
    <mergeCell ref="L35:L36"/>
    <mergeCell ref="M35:M36"/>
    <mergeCell ref="AD33:AD34"/>
    <mergeCell ref="C35:C36"/>
    <mergeCell ref="D35:D36"/>
    <mergeCell ref="E35:E36"/>
    <mergeCell ref="F35:F36"/>
    <mergeCell ref="G35:G36"/>
    <mergeCell ref="J35:J36"/>
    <mergeCell ref="K35:K36"/>
    <mergeCell ref="P35:P36"/>
    <mergeCell ref="Q35:Q36"/>
    <mergeCell ref="N33:N34"/>
    <mergeCell ref="O33:O34"/>
    <mergeCell ref="P33:P34"/>
    <mergeCell ref="Q33:Q34"/>
    <mergeCell ref="Z31:Z32"/>
    <mergeCell ref="AA31:AA32"/>
    <mergeCell ref="X31:X32"/>
    <mergeCell ref="Y31:Y32"/>
    <mergeCell ref="X33:X34"/>
    <mergeCell ref="Y33:Y34"/>
    <mergeCell ref="AB33:AB34"/>
    <mergeCell ref="AC33:AC34"/>
    <mergeCell ref="Z33:Z34"/>
    <mergeCell ref="AA33:AA34"/>
    <mergeCell ref="R33:R34"/>
    <mergeCell ref="S33:S34"/>
    <mergeCell ref="T33:T34"/>
    <mergeCell ref="U33:U34"/>
    <mergeCell ref="V33:V34"/>
    <mergeCell ref="W33:W34"/>
    <mergeCell ref="J33:J34"/>
    <mergeCell ref="K33:K34"/>
    <mergeCell ref="L33:L34"/>
    <mergeCell ref="M33:M34"/>
    <mergeCell ref="AD31:AD32"/>
    <mergeCell ref="C33:C34"/>
    <mergeCell ref="D33:D34"/>
    <mergeCell ref="E33:E34"/>
    <mergeCell ref="F33:F34"/>
    <mergeCell ref="G33:G34"/>
    <mergeCell ref="H33:H34"/>
    <mergeCell ref="I33:I34"/>
    <mergeCell ref="AB31:AB32"/>
    <mergeCell ref="AC31:AC32"/>
    <mergeCell ref="AD29:AD30"/>
    <mergeCell ref="C31:C32"/>
    <mergeCell ref="D31:D32"/>
    <mergeCell ref="E31:E32"/>
    <mergeCell ref="F31:F32"/>
    <mergeCell ref="G31:G32"/>
    <mergeCell ref="V31:V32"/>
    <mergeCell ref="W31:W32"/>
    <mergeCell ref="R31:R32"/>
    <mergeCell ref="S31:S32"/>
    <mergeCell ref="P31:P32"/>
    <mergeCell ref="Q31:Q32"/>
    <mergeCell ref="T31:T32"/>
    <mergeCell ref="U31:U32"/>
    <mergeCell ref="J29:J30"/>
    <mergeCell ref="K29:K30"/>
    <mergeCell ref="N31:N32"/>
    <mergeCell ref="O31:O32"/>
    <mergeCell ref="L31:L32"/>
    <mergeCell ref="M31:M32"/>
    <mergeCell ref="X29:X30"/>
    <mergeCell ref="Y29:Y30"/>
    <mergeCell ref="R29:R30"/>
    <mergeCell ref="S29:S30"/>
    <mergeCell ref="T29:T30"/>
    <mergeCell ref="U29:U30"/>
    <mergeCell ref="H31:H32"/>
    <mergeCell ref="I31:I32"/>
    <mergeCell ref="J31:J32"/>
    <mergeCell ref="K31:K32"/>
    <mergeCell ref="AD27:AD28"/>
    <mergeCell ref="C29:C30"/>
    <mergeCell ref="D29:D30"/>
    <mergeCell ref="E29:E30"/>
    <mergeCell ref="F29:F30"/>
    <mergeCell ref="G29:G30"/>
    <mergeCell ref="P29:P30"/>
    <mergeCell ref="Q29:Q30"/>
    <mergeCell ref="AB29:AB30"/>
    <mergeCell ref="AC29:AC30"/>
    <mergeCell ref="X27:X28"/>
    <mergeCell ref="Y27:Y28"/>
    <mergeCell ref="AB27:AB28"/>
    <mergeCell ref="AC27:AC28"/>
    <mergeCell ref="Z27:Z28"/>
    <mergeCell ref="AA27:AA28"/>
    <mergeCell ref="P27:P28"/>
    <mergeCell ref="Q27:Q28"/>
    <mergeCell ref="H27:H28"/>
    <mergeCell ref="I27:I28"/>
    <mergeCell ref="L27:L28"/>
    <mergeCell ref="M27:M28"/>
    <mergeCell ref="N27:N28"/>
    <mergeCell ref="O27:O28"/>
    <mergeCell ref="J27:J28"/>
    <mergeCell ref="K27:K28"/>
    <mergeCell ref="H29:H30"/>
    <mergeCell ref="I29:I30"/>
    <mergeCell ref="Z29:Z30"/>
    <mergeCell ref="AA29:AA30"/>
    <mergeCell ref="L29:L30"/>
    <mergeCell ref="M29:M30"/>
    <mergeCell ref="N29:N30"/>
    <mergeCell ref="O29:O30"/>
    <mergeCell ref="V29:V30"/>
    <mergeCell ref="W29:W30"/>
    <mergeCell ref="V27:V28"/>
    <mergeCell ref="W27:W28"/>
    <mergeCell ref="N25:N26"/>
    <mergeCell ref="O25:O26"/>
    <mergeCell ref="P25:P26"/>
    <mergeCell ref="Q25:Q26"/>
    <mergeCell ref="R27:R28"/>
    <mergeCell ref="S27:S28"/>
    <mergeCell ref="T27:T28"/>
    <mergeCell ref="U27:U28"/>
    <mergeCell ref="AD25:AD26"/>
    <mergeCell ref="C27:C28"/>
    <mergeCell ref="D27:D28"/>
    <mergeCell ref="E27:E28"/>
    <mergeCell ref="F27:F28"/>
    <mergeCell ref="G27:G28"/>
    <mergeCell ref="R25:R26"/>
    <mergeCell ref="S25:S26"/>
    <mergeCell ref="T25:T26"/>
    <mergeCell ref="U25:U26"/>
    <mergeCell ref="Z23:Z24"/>
    <mergeCell ref="AA23:AA24"/>
    <mergeCell ref="AB25:AB26"/>
    <mergeCell ref="AC25:AC26"/>
    <mergeCell ref="Z25:Z26"/>
    <mergeCell ref="AA25:AA26"/>
    <mergeCell ref="X23:X24"/>
    <mergeCell ref="Y23:Y24"/>
    <mergeCell ref="V25:V26"/>
    <mergeCell ref="W25:W26"/>
    <mergeCell ref="X25:X26"/>
    <mergeCell ref="Y25:Y26"/>
    <mergeCell ref="V23:V24"/>
    <mergeCell ref="W23:W24"/>
    <mergeCell ref="J25:J26"/>
    <mergeCell ref="K25:K26"/>
    <mergeCell ref="L25:L26"/>
    <mergeCell ref="M25:M26"/>
    <mergeCell ref="AD23:AD24"/>
    <mergeCell ref="C25:C26"/>
    <mergeCell ref="D25:D26"/>
    <mergeCell ref="E25:E26"/>
    <mergeCell ref="F25:F26"/>
    <mergeCell ref="G25:G26"/>
    <mergeCell ref="H25:H26"/>
    <mergeCell ref="I25:I26"/>
    <mergeCell ref="AB23:AB24"/>
    <mergeCell ref="AC23:AC24"/>
    <mergeCell ref="AD21:AD22"/>
    <mergeCell ref="C23:C24"/>
    <mergeCell ref="D23:D24"/>
    <mergeCell ref="E23:E24"/>
    <mergeCell ref="F23:F24"/>
    <mergeCell ref="G23:G24"/>
    <mergeCell ref="R23:R24"/>
    <mergeCell ref="S23:S24"/>
    <mergeCell ref="P23:P24"/>
    <mergeCell ref="Q23:Q24"/>
    <mergeCell ref="T23:T24"/>
    <mergeCell ref="U23:U24"/>
    <mergeCell ref="J21:J22"/>
    <mergeCell ref="K21:K22"/>
    <mergeCell ref="N23:N24"/>
    <mergeCell ref="O23:O24"/>
    <mergeCell ref="L23:L24"/>
    <mergeCell ref="M23:M24"/>
    <mergeCell ref="X21:X22"/>
    <mergeCell ref="Y21:Y22"/>
    <mergeCell ref="R21:R22"/>
    <mergeCell ref="S21:S22"/>
    <mergeCell ref="T21:T22"/>
    <mergeCell ref="U21:U22"/>
    <mergeCell ref="H23:H24"/>
    <mergeCell ref="I23:I24"/>
    <mergeCell ref="J23:J24"/>
    <mergeCell ref="K23:K24"/>
    <mergeCell ref="AD19:AD20"/>
    <mergeCell ref="C21:C22"/>
    <mergeCell ref="D21:D22"/>
    <mergeCell ref="E21:E22"/>
    <mergeCell ref="F21:F22"/>
    <mergeCell ref="G21:G22"/>
    <mergeCell ref="P21:P22"/>
    <mergeCell ref="Q21:Q22"/>
    <mergeCell ref="AB21:AB22"/>
    <mergeCell ref="AC21:AC22"/>
    <mergeCell ref="X19:X20"/>
    <mergeCell ref="Y19:Y20"/>
    <mergeCell ref="AB19:AB20"/>
    <mergeCell ref="AC19:AC20"/>
    <mergeCell ref="Z19:Z20"/>
    <mergeCell ref="AA19:AA20"/>
    <mergeCell ref="P19:P20"/>
    <mergeCell ref="Q19:Q20"/>
    <mergeCell ref="H19:H20"/>
    <mergeCell ref="I19:I20"/>
    <mergeCell ref="L19:L20"/>
    <mergeCell ref="M19:M20"/>
    <mergeCell ref="N19:N20"/>
    <mergeCell ref="O19:O20"/>
    <mergeCell ref="H21:H22"/>
    <mergeCell ref="I21:I22"/>
    <mergeCell ref="Z21:Z22"/>
    <mergeCell ref="AA21:AA22"/>
    <mergeCell ref="L21:L22"/>
    <mergeCell ref="M21:M22"/>
    <mergeCell ref="N21:N22"/>
    <mergeCell ref="O21:O22"/>
    <mergeCell ref="V21:V22"/>
    <mergeCell ref="W21:W22"/>
    <mergeCell ref="R19:R20"/>
    <mergeCell ref="S19:S20"/>
    <mergeCell ref="T19:T20"/>
    <mergeCell ref="U19:U20"/>
    <mergeCell ref="V19:V20"/>
    <mergeCell ref="W19:W20"/>
    <mergeCell ref="AD17:AD18"/>
    <mergeCell ref="C19:C20"/>
    <mergeCell ref="D19:D20"/>
    <mergeCell ref="E19:E20"/>
    <mergeCell ref="F19:F20"/>
    <mergeCell ref="G19:G20"/>
    <mergeCell ref="J19:J20"/>
    <mergeCell ref="K19:K20"/>
    <mergeCell ref="AB17:AB18"/>
    <mergeCell ref="AC17:AC18"/>
    <mergeCell ref="T17:T18"/>
    <mergeCell ref="U17:U18"/>
    <mergeCell ref="V17:V18"/>
    <mergeCell ref="W17:W18"/>
    <mergeCell ref="X17:X18"/>
    <mergeCell ref="Y17:Y18"/>
    <mergeCell ref="Z17:Z18"/>
    <mergeCell ref="AA17:AA18"/>
    <mergeCell ref="C17:C18"/>
    <mergeCell ref="D17:D18"/>
    <mergeCell ref="E17:E18"/>
    <mergeCell ref="F17:F18"/>
    <mergeCell ref="G17:G18"/>
    <mergeCell ref="H17:H18"/>
    <mergeCell ref="I17:I18"/>
    <mergeCell ref="R17:R18"/>
    <mergeCell ref="J17:J18"/>
    <mergeCell ref="K17:K18"/>
    <mergeCell ref="L17:L18"/>
    <mergeCell ref="M17:M18"/>
    <mergeCell ref="AD15:AD16"/>
    <mergeCell ref="V15:V16"/>
    <mergeCell ref="W15:W16"/>
    <mergeCell ref="N15:N16"/>
    <mergeCell ref="O15:O16"/>
    <mergeCell ref="P15:P16"/>
    <mergeCell ref="S17:S18"/>
    <mergeCell ref="N17:N18"/>
    <mergeCell ref="U15:U16"/>
    <mergeCell ref="X15:X16"/>
    <mergeCell ref="O17:O18"/>
    <mergeCell ref="R15:R16"/>
    <mergeCell ref="S15:S16"/>
    <mergeCell ref="T15:T16"/>
    <mergeCell ref="P17:P18"/>
    <mergeCell ref="Q17:Q18"/>
    <mergeCell ref="Y15:Y16"/>
    <mergeCell ref="Z15:Z16"/>
    <mergeCell ref="AB13:AB14"/>
    <mergeCell ref="AC13:AC14"/>
    <mergeCell ref="Z13:Z14"/>
    <mergeCell ref="AA13:AA14"/>
    <mergeCell ref="Y13:Y14"/>
    <mergeCell ref="AA15:AA16"/>
    <mergeCell ref="AB15:AB16"/>
    <mergeCell ref="AC15:AC16"/>
    <mergeCell ref="L15:L16"/>
    <mergeCell ref="M15:M16"/>
    <mergeCell ref="S13:S14"/>
    <mergeCell ref="G15:G16"/>
    <mergeCell ref="H15:H16"/>
    <mergeCell ref="I15:I16"/>
    <mergeCell ref="H13:H14"/>
    <mergeCell ref="I13:I14"/>
    <mergeCell ref="Q15:Q16"/>
    <mergeCell ref="Q13:Q14"/>
    <mergeCell ref="J13:J14"/>
    <mergeCell ref="C15:C16"/>
    <mergeCell ref="D15:D16"/>
    <mergeCell ref="E15:E16"/>
    <mergeCell ref="F15:F16"/>
    <mergeCell ref="N13:N14"/>
    <mergeCell ref="O13:O14"/>
    <mergeCell ref="J15:J16"/>
    <mergeCell ref="K15:K16"/>
    <mergeCell ref="AD13:AD14"/>
    <mergeCell ref="R13:R14"/>
    <mergeCell ref="AB11:AB12"/>
    <mergeCell ref="AC11:AC12"/>
    <mergeCell ref="W11:W12"/>
    <mergeCell ref="X11:X12"/>
    <mergeCell ref="Y11:Y12"/>
    <mergeCell ref="AD11:AD12"/>
    <mergeCell ref="Z11:Z12"/>
    <mergeCell ref="V11:V12"/>
    <mergeCell ref="X13:X14"/>
    <mergeCell ref="V13:V14"/>
    <mergeCell ref="W13:W14"/>
    <mergeCell ref="T13:T14"/>
    <mergeCell ref="U13:U14"/>
    <mergeCell ref="C13:C14"/>
    <mergeCell ref="D13:D14"/>
    <mergeCell ref="E13:E14"/>
    <mergeCell ref="F13:F14"/>
    <mergeCell ref="K13:K14"/>
    <mergeCell ref="P11:P12"/>
    <mergeCell ref="Q11:Q12"/>
    <mergeCell ref="L13:L14"/>
    <mergeCell ref="M13:M14"/>
    <mergeCell ref="F11:F12"/>
    <mergeCell ref="G11:G12"/>
    <mergeCell ref="H11:H12"/>
    <mergeCell ref="J11:J12"/>
    <mergeCell ref="G13:G14"/>
    <mergeCell ref="P13:P14"/>
    <mergeCell ref="L11:L12"/>
    <mergeCell ref="O11:O12"/>
    <mergeCell ref="M11:M12"/>
    <mergeCell ref="B9:B10"/>
    <mergeCell ref="C11:C12"/>
    <mergeCell ref="D11:D12"/>
    <mergeCell ref="E11:E12"/>
    <mergeCell ref="U11:U12"/>
    <mergeCell ref="AA7:AD7"/>
    <mergeCell ref="S8:V8"/>
    <mergeCell ref="W8:Z8"/>
    <mergeCell ref="AA8:AD8"/>
    <mergeCell ref="S7:V7"/>
    <mergeCell ref="W7:Z7"/>
    <mergeCell ref="AA11:AA12"/>
    <mergeCell ref="C8:F8"/>
    <mergeCell ref="G8:J8"/>
    <mergeCell ref="K8:N8"/>
    <mergeCell ref="O8:R8"/>
    <mergeCell ref="S11:S12"/>
    <mergeCell ref="T11:T12"/>
    <mergeCell ref="R11:R12"/>
    <mergeCell ref="I11:I12"/>
    <mergeCell ref="N11:N12"/>
    <mergeCell ref="K11:K12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Jan-Robert Lund</dc:creator>
  <cp:keywords/>
  <dc:description/>
  <cp:lastModifiedBy>Ok Målfrid Mangrud</cp:lastModifiedBy>
  <cp:lastPrinted>2012-02-14T16:33:35Z</cp:lastPrinted>
  <dcterms:created xsi:type="dcterms:W3CDTF">2004-10-11T10:43:22Z</dcterms:created>
  <dcterms:modified xsi:type="dcterms:W3CDTF">2021-03-04T16:38:03Z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-339678366</vt:i4>
  </property>
  <property fmtid="{D5CDD505-2E9C-101B-9397-08002B2CF9AE}" pid="3" name="_EmailSubject">
    <vt:lpwstr>is: SV: Saksliste kommende styremøte</vt:lpwstr>
  </property>
  <property fmtid="{D5CDD505-2E9C-101B-9397-08002B2CF9AE}" pid="4" name="_AuthorEmail">
    <vt:lpwstr>hege.aase.setran@helse-bergen.no</vt:lpwstr>
  </property>
  <property fmtid="{D5CDD505-2E9C-101B-9397-08002B2CF9AE}" pid="5" name="_AuthorEmailDisplayName">
    <vt:lpwstr>Sætran, Hege Aase</vt:lpwstr>
  </property>
  <property fmtid="{D5CDD505-2E9C-101B-9397-08002B2CF9AE}" pid="6" name="_NewReviewCycle">
    <vt:lpwstr/>
  </property>
  <property fmtid="{D5CDD505-2E9C-101B-9397-08002B2CF9AE}" pid="7" name="_PreviousAdHocReviewCycleID">
    <vt:i4>-621944780</vt:i4>
  </property>
  <property fmtid="{D5CDD505-2E9C-101B-9397-08002B2CF9AE}" pid="8" name="_ReviewingToolsShownOnce">
    <vt:lpwstr/>
  </property>
</Properties>
</file>